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E:\AO GELMIM\imprimé\v2\"/>
    </mc:Choice>
  </mc:AlternateContent>
  <xr:revisionPtr revIDLastSave="0" documentId="8_{C5AE2BF4-40E1-450D-BF31-69ED31C10F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5" r:id="rId1"/>
  </sheets>
  <definedNames>
    <definedName name="_Toc255148704" localSheetId="0">BP!#REF!</definedName>
    <definedName name="_Toc341453760" localSheetId="0">BP!#REF!</definedName>
    <definedName name="_Toc341453764" localSheetId="0">BP!$B$68</definedName>
    <definedName name="_Toc341453765" localSheetId="0">BP!$B$69</definedName>
    <definedName name="_Toc415244954" localSheetId="0">BP!#REF!</definedName>
    <definedName name="_Toc415567444" localSheetId="0">BP!#REF!</definedName>
    <definedName name="_Toc417891590" localSheetId="0">BP!#REF!</definedName>
    <definedName name="_Toc417891687" localSheetId="0">BP!#REF!</definedName>
    <definedName name="_xlnm.Print_Area" localSheetId="0">BP!$A$1:$F$475</definedName>
  </definedNames>
  <calcPr calcId="181029"/>
  <fileRecoveryPr autoRecover="0"/>
</workbook>
</file>

<file path=xl/calcChain.xml><?xml version="1.0" encoding="utf-8"?>
<calcChain xmlns="http://schemas.openxmlformats.org/spreadsheetml/2006/main">
  <c r="A115" i="15" l="1"/>
  <c r="A116" i="15" s="1"/>
  <c r="A117" i="15" s="1"/>
  <c r="A118" i="15" s="1"/>
  <c r="A119" i="15" s="1"/>
  <c r="A354" i="15" l="1"/>
  <c r="D302" i="15"/>
  <c r="A156" i="15" l="1"/>
  <c r="A412" i="15"/>
  <c r="A13" i="15" l="1"/>
  <c r="A14" i="15" s="1"/>
  <c r="A355" i="15" l="1"/>
  <c r="A356" i="15" s="1"/>
  <c r="A357" i="15" s="1"/>
  <c r="A358" i="15" s="1"/>
  <c r="A359" i="15" s="1"/>
  <c r="A360" i="15" s="1"/>
  <c r="A361" i="15" s="1"/>
  <c r="A362" i="15" s="1"/>
  <c r="A363" i="15" s="1"/>
  <c r="D296" i="15"/>
  <c r="A238" i="15"/>
  <c r="A239" i="15" s="1"/>
  <c r="A240" i="15" s="1"/>
  <c r="A241" i="15" s="1"/>
  <c r="A243" i="15" s="1"/>
  <c r="A244" i="15" s="1"/>
  <c r="A245" i="15" s="1"/>
  <c r="A247" i="15" s="1"/>
  <c r="A248" i="15" s="1"/>
  <c r="A249" i="15" s="1"/>
  <c r="A250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3" i="15" s="1"/>
  <c r="A264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1" i="15" s="1"/>
  <c r="A302" i="15" s="1"/>
  <c r="A303" i="15" s="1"/>
  <c r="A304" i="15" s="1"/>
  <c r="A305" i="15" s="1"/>
  <c r="A306" i="15" s="1"/>
  <c r="F467" i="15" l="1"/>
  <c r="F379" i="15"/>
  <c r="F468" i="15" s="1"/>
  <c r="A364" i="15"/>
  <c r="A365" i="15" s="1"/>
  <c r="A366" i="15" s="1"/>
  <c r="A369" i="15" s="1"/>
  <c r="A370" i="15" s="1"/>
  <c r="A372" i="15" s="1"/>
  <c r="A374" i="15" s="1"/>
  <c r="A375" i="15" s="1"/>
  <c r="A376" i="15" s="1"/>
  <c r="A377" i="15" s="1"/>
  <c r="A378" i="15" s="1"/>
  <c r="A307" i="15"/>
  <c r="A308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7" i="15" s="1"/>
  <c r="A348" i="15" s="1"/>
  <c r="A349" i="15" s="1"/>
  <c r="A165" i="15" l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6" i="15" s="1"/>
  <c r="A413" i="15" l="1"/>
  <c r="A418" i="15" s="1"/>
  <c r="A419" i="15" s="1"/>
  <c r="A420" i="15" s="1"/>
  <c r="A421" i="15" s="1"/>
  <c r="A422" i="15" s="1"/>
  <c r="A15" i="15"/>
  <c r="A16" i="15" s="1"/>
  <c r="A17" i="15" s="1"/>
  <c r="A18" i="15" s="1"/>
  <c r="A19" i="15" s="1"/>
  <c r="A20" i="15" s="1"/>
  <c r="A21" i="15" s="1"/>
  <c r="A23" i="15" s="1"/>
  <c r="A424" i="15" l="1"/>
  <c r="A425" i="15" s="1"/>
  <c r="A427" i="15" s="1"/>
  <c r="A428" i="15" l="1"/>
  <c r="A399" i="15"/>
  <c r="A400" i="15" s="1"/>
  <c r="A401" i="15" s="1"/>
  <c r="A403" i="15" s="1"/>
  <c r="A404" i="15" s="1"/>
  <c r="A405" i="15" s="1"/>
  <c r="A406" i="15" s="1"/>
  <c r="A407" i="15" s="1"/>
  <c r="A382" i="15"/>
  <c r="A383" i="15" s="1"/>
  <c r="F471" i="15" l="1"/>
  <c r="F388" i="15"/>
  <c r="F469" i="15" s="1"/>
  <c r="A430" i="15"/>
  <c r="A431" i="15" s="1"/>
  <c r="A433" i="15" s="1"/>
  <c r="A384" i="15"/>
  <c r="A385" i="15" s="1"/>
  <c r="A386" i="15" s="1"/>
  <c r="A387" i="15" s="1"/>
  <c r="A391" i="15" l="1"/>
  <c r="A157" i="15" l="1"/>
  <c r="A158" i="15" s="1"/>
  <c r="F465" i="15" l="1"/>
  <c r="A124" i="15" l="1"/>
  <c r="A125" i="15" s="1"/>
  <c r="A127" i="15" l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8" i="15" s="1"/>
  <c r="A149" i="15" s="1"/>
  <c r="A150" i="15" s="1"/>
  <c r="A151" i="15" s="1"/>
  <c r="A152" i="15" s="1"/>
  <c r="A153" i="15" s="1"/>
  <c r="F472" i="15" l="1"/>
  <c r="F233" i="15" l="1"/>
  <c r="F396" i="15"/>
  <c r="F464" i="15"/>
  <c r="F463" i="15" l="1"/>
  <c r="F461" i="15"/>
  <c r="F462" i="15"/>
  <c r="F466" i="15"/>
  <c r="F470" i="15"/>
  <c r="F473" i="15" l="1"/>
  <c r="F475" i="15" s="1"/>
  <c r="A80" i="15"/>
  <c r="A81" i="15" s="1"/>
  <c r="A83" i="15" s="1"/>
  <c r="A84" i="15" s="1"/>
  <c r="A85" i="15" s="1"/>
  <c r="F474" i="15" l="1"/>
  <c r="G475" i="15"/>
  <c r="A197" i="15"/>
  <c r="A198" i="15" s="1"/>
  <c r="A199" i="15" s="1"/>
  <c r="A200" i="15" s="1"/>
  <c r="A87" i="15"/>
  <c r="A88" i="15" s="1"/>
  <c r="A201" i="15" l="1"/>
  <c r="A202" i="15" s="1"/>
  <c r="A203" i="15" s="1"/>
  <c r="A204" i="15" s="1"/>
  <c r="A392" i="15"/>
  <c r="A393" i="15" s="1"/>
  <c r="A394" i="15" s="1"/>
  <c r="A395" i="15" s="1"/>
  <c r="A206" i="15" l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5" i="15" s="1"/>
  <c r="A226" i="15" s="1"/>
  <c r="A227" i="15" s="1"/>
  <c r="A228" i="15" s="1"/>
  <c r="A230" i="15" s="1"/>
  <c r="A231" i="15" s="1"/>
  <c r="A232" i="15" s="1"/>
  <c r="A24" i="15"/>
  <c r="A25" i="15" s="1"/>
  <c r="A27" i="15" s="1"/>
  <c r="A28" i="15" s="1"/>
  <c r="A29" i="15" s="1"/>
  <c r="A30" i="15" s="1"/>
  <c r="A31" i="15" s="1"/>
  <c r="A32" i="15" s="1"/>
  <c r="A93" i="15"/>
  <c r="A35" i="15" l="1"/>
  <c r="A434" i="15"/>
  <c r="A435" i="15" s="1"/>
  <c r="A94" i="15"/>
  <c r="A95" i="15" s="1"/>
  <c r="A96" i="15" s="1"/>
  <c r="A97" i="15" s="1"/>
  <c r="A98" i="15" s="1"/>
  <c r="A99" i="15" s="1"/>
  <c r="A100" i="15" s="1"/>
  <c r="A102" i="15" s="1"/>
  <c r="A103" i="15" s="1"/>
  <c r="A104" i="15" s="1"/>
  <c r="A105" i="15" s="1"/>
  <c r="A106" i="15" s="1"/>
  <c r="A107" i="15" s="1"/>
  <c r="A108" i="15" s="1"/>
  <c r="A110" i="15" s="1"/>
  <c r="A438" i="15" l="1"/>
  <c r="A439" i="15" s="1"/>
  <c r="A440" i="15" s="1"/>
  <c r="A441" i="15" s="1"/>
  <c r="A442" i="15" s="1"/>
  <c r="A111" i="15"/>
  <c r="A112" i="15" s="1"/>
  <c r="A113" i="15" s="1"/>
  <c r="A114" i="15" s="1"/>
  <c r="A36" i="15"/>
  <c r="A37" i="15" s="1"/>
  <c r="A443" i="15" l="1"/>
  <c r="A444" i="15" s="1"/>
  <c r="A445" i="15" s="1"/>
  <c r="A447" i="15" s="1"/>
  <c r="A448" i="15" s="1"/>
  <c r="A38" i="15"/>
  <c r="A450" i="15" l="1"/>
  <c r="A452" i="15" s="1"/>
  <c r="A454" i="15" s="1"/>
  <c r="A455" i="15" s="1"/>
  <c r="A456" i="15" s="1"/>
  <c r="A40" i="15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2" i="15" s="1"/>
  <c r="A53" i="15" s="1"/>
  <c r="A54" i="15" s="1"/>
  <c r="A56" i="15" s="1"/>
  <c r="A57" i="15" s="1"/>
  <c r="A58" i="15" s="1"/>
  <c r="A59" i="15" s="1"/>
  <c r="A60" i="15" s="1"/>
  <c r="A61" i="15" s="1"/>
  <c r="A62" i="15" s="1"/>
  <c r="A64" i="15" s="1"/>
  <c r="A65" i="15" s="1"/>
  <c r="A66" i="15" s="1"/>
  <c r="A68" i="15" s="1"/>
  <c r="A69" i="15" s="1"/>
  <c r="A71" i="15" s="1"/>
  <c r="A72" i="15" s="1"/>
  <c r="A73" i="15" s="1"/>
  <c r="A74" i="15" s="1"/>
  <c r="A75" i="15" s="1"/>
</calcChain>
</file>

<file path=xl/sharedStrings.xml><?xml version="1.0" encoding="utf-8"?>
<sst xmlns="http://schemas.openxmlformats.org/spreadsheetml/2006/main" count="837" uniqueCount="476">
  <si>
    <t>U</t>
  </si>
  <si>
    <t>Désignation Des Ouvrages</t>
  </si>
  <si>
    <t xml:space="preserve">N° Prix  </t>
  </si>
  <si>
    <t>Prix unitaire H.T</t>
  </si>
  <si>
    <t>ML</t>
  </si>
  <si>
    <t>MISE EN REMBLAIS OU ÉVACUATION À LA DÉCHARGE PUBLIQUE</t>
  </si>
  <si>
    <t>BÉTON DE PROPRETÉ</t>
  </si>
  <si>
    <t>APPUIS DE FENETRE ET CHASSIS TOUTES LARGEURS</t>
  </si>
  <si>
    <t>ENDUIT EXTERIEUR AU MORTIER DE CIMENT Y COMPRIS JOINT CREUX</t>
  </si>
  <si>
    <t>M²</t>
  </si>
  <si>
    <t>M3</t>
  </si>
  <si>
    <t>ENS</t>
  </si>
  <si>
    <t xml:space="preserve">MISE A LA TERRE </t>
  </si>
  <si>
    <t xml:space="preserve">GROS BÉTON </t>
  </si>
  <si>
    <t>ENDUIT INTERIEUR AU MORTIER DE CIMENT SUR MURS ET PLAFONDS Y COMPRIS BAGUETTE D’ANGLE</t>
  </si>
  <si>
    <t xml:space="preserve"> TOTAL GROS ŒUVRES</t>
  </si>
  <si>
    <t>100. GROS ŒUVRES</t>
  </si>
  <si>
    <t>200. ETANCHEITE</t>
  </si>
  <si>
    <t xml:space="preserve"> TOTAL ETANCHEITE</t>
  </si>
  <si>
    <t>BRANCHEMENT ET EQUIPEMENT DE COMPTEUR</t>
  </si>
  <si>
    <t xml:space="preserve"> TOTAL MENUISERIE BOIS-ALUMINIUM- METALLIQUE</t>
  </si>
  <si>
    <t>TOTAL REVETEMENT SOLS ET MURS</t>
  </si>
  <si>
    <t>TOTAL  AMENAGEMENT EXTERIEUR</t>
  </si>
  <si>
    <t xml:space="preserve"> TOTAL PEINTURE</t>
  </si>
  <si>
    <t>FORME DE PENTE EN BÉTON</t>
  </si>
  <si>
    <t>CHAPE DE LISSAGE AU MORTIER DE CIMENT</t>
  </si>
  <si>
    <t>GORGES POUR SOLINS AU MORTIER DE CIMENT</t>
  </si>
  <si>
    <t xml:space="preserve">ETANCHEITE LEGERE DES SALLES D’EAU </t>
  </si>
  <si>
    <t xml:space="preserve">ETANCHEITE DES RELEVES DE TERRASSES </t>
  </si>
  <si>
    <t>PROTECTION DES RELEVÉS PAR SOLIN GRILLAGÉ Y/C PLINTHE EN CARREAUX DE CIMENT</t>
  </si>
  <si>
    <t>COURONNEMENT D 'ACROTERES Y/C MOULURES AVEC LARMIER</t>
  </si>
  <si>
    <t>TOTAL PRECABLAGE INFORMATIQUE, VIDEO SURVEILLANCE ET DETECTION INCENDIE</t>
  </si>
  <si>
    <t>TOTAL ELECTRICITE - LUSTRERIE</t>
  </si>
  <si>
    <t>TOTAL PLOMBERIE - SANITAIRE ET PROTECTION INCENDIE</t>
  </si>
  <si>
    <t>300. REVETEMENT SOLS ET MURS</t>
  </si>
  <si>
    <t>Quantité</t>
  </si>
  <si>
    <t>Unité</t>
  </si>
  <si>
    <t>TOTAL HT</t>
  </si>
  <si>
    <t>TVA (20%)</t>
  </si>
  <si>
    <t>TOTAL TTC</t>
  </si>
  <si>
    <t>CANALISATION TYPE ASSAINISSEMENT</t>
  </si>
  <si>
    <t>REGARDS DE VISITE</t>
  </si>
  <si>
    <t>B/ COMPLEXE D’ETANCHEITE</t>
  </si>
  <si>
    <t>A/ TRAVAUX PREPARATOIRES</t>
  </si>
  <si>
    <t>C/ PROTECTION</t>
  </si>
  <si>
    <t>2) DISTRIBUTION</t>
  </si>
  <si>
    <t>3) EVACUATION EM-EV ET EAU PLUVIALE</t>
  </si>
  <si>
    <t>4) APPAREILS SANITAIRES</t>
  </si>
  <si>
    <t>5) PROTECTION INCENDIE</t>
  </si>
  <si>
    <t xml:space="preserve">TOTAL ELECTRICITE - LUSTRERIE </t>
  </si>
  <si>
    <t>KG</t>
  </si>
  <si>
    <t>RECAPITULATIF</t>
  </si>
  <si>
    <t xml:space="preserve">Total HT </t>
  </si>
  <si>
    <t>ARASE ETANCHE</t>
  </si>
  <si>
    <t>APPORT EN TOUT-VENANT TYPE GNA DE 20 CM D’EPAISSEUR</t>
  </si>
  <si>
    <t>DALLAGE INTERIEUR EP 13 Y COMPRIS ACIER</t>
  </si>
  <si>
    <t xml:space="preserve">CLOTURE </t>
  </si>
  <si>
    <t xml:space="preserve">VÉGÉTATION ET VERDURES </t>
  </si>
  <si>
    <t xml:space="preserve">REALISATION ET TRAITEMENT DES JOINTS DE DILATATION </t>
  </si>
  <si>
    <t>400. MENUISERIE BOIS - ALUMINIUM - METALLIQUE</t>
  </si>
  <si>
    <t>PROTECTION DE L’ETANCHEITE PAR CARREAUX DE CIMENT</t>
  </si>
  <si>
    <t xml:space="preserve">AGGLOS CREUX  DE CIMENT DE 20 CM </t>
  </si>
  <si>
    <t>PASSAGE DE CABLE ET RESEAU DE TERRE</t>
  </si>
  <si>
    <t xml:space="preserve">SYSTEME DE SUPPORT DE CABLE DIMENSIONS 215 / 63  </t>
  </si>
  <si>
    <t>LIAISON EQUIPOTENTIELLE PRINCIPALE</t>
  </si>
  <si>
    <t>LIAISON EQUIPOTENTIELLE SECONDAIRE DES SALLES D'EAU</t>
  </si>
  <si>
    <t>DISTRIBUTION BASSE TENSION</t>
  </si>
  <si>
    <t>TABLEAU GENERALE BASSE TENTION (TGBT)</t>
  </si>
  <si>
    <t>APPAREILLAGE ELECTRIQUE</t>
  </si>
  <si>
    <t>CIRCUIT D’ECLAIRAGE SUR TEL RUPTEUR, CONTACTEUR OU MINUTERIE</t>
  </si>
  <si>
    <t>BOUTON POUSSOIR SUPPLEMENTAIRE</t>
  </si>
  <si>
    <t xml:space="preserve">PRISES DE COURANT FORT </t>
  </si>
  <si>
    <t>CIRCUIT PRISE DE COURANT  2P+T 10A /16A PRINCIPAL</t>
  </si>
  <si>
    <t>LUSTRERIE</t>
  </si>
  <si>
    <t>ECLAIRAGE DE SECURITE</t>
  </si>
  <si>
    <t>BLOC DE BALISAGE DE SECURITE</t>
  </si>
  <si>
    <t>BLOC D'AMBIANCE</t>
  </si>
  <si>
    <t>JARRETIERES OPTIQUES DUPLEX SC</t>
  </si>
  <si>
    <t>PANNEAU DE BRASSAGE 48 PORTS CATEGORIE 6A</t>
  </si>
  <si>
    <t>SWITCH 48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</si>
  <si>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</si>
  <si>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</si>
  <si>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</si>
  <si>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</si>
  <si>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1) ALIMENTATION EN EAU POTABLE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</si>
  <si>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</si>
  <si>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</si>
  <si>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</si>
  <si>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</si>
  <si>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POLYPROPYLENE (PPR) PN20 BAR DIAMETRE 32</t>
  </si>
  <si>
    <t>CANALISATIONS EN POLYPROPYLENE (PPR) PN20 BAR DIAMETRE 25</t>
  </si>
  <si>
    <t xml:space="preserve">ROBINET D'ARRET TOUT DIAMETRE </t>
  </si>
  <si>
    <t>EVACUATION EN PVC Ø 110</t>
  </si>
  <si>
    <t>EVACUATION EN PVC Ø 75</t>
  </si>
  <si>
    <t>EVACUATION EN PVC Ø 50</t>
  </si>
  <si>
    <t>EVACUATION EN PVC Ø 40</t>
  </si>
  <si>
    <t>GARGOUILLE EN PLOMB DE DIAMETRE 110</t>
  </si>
  <si>
    <t>GARGOUILLE EN PLOMB DE DIAMETRE 75</t>
  </si>
  <si>
    <t xml:space="preserve">W.C A L'ANGLAISE </t>
  </si>
  <si>
    <t xml:space="preserve">LAVABO VASQUE </t>
  </si>
  <si>
    <t>GLACE MIROIR</t>
  </si>
  <si>
    <t>PORTE PAPIER HYGIENIQUE POUR WC</t>
  </si>
  <si>
    <t>TUYAUTERIE  EN ACIER GALVANISE DIAMETRE 40/49</t>
  </si>
  <si>
    <t>ROBINET INCENDIE ARME</t>
  </si>
  <si>
    <t xml:space="preserve">CANIVEAUX EN BETON ARME NON VISITABLE </t>
  </si>
  <si>
    <t>TUYAUTERIE EN TUBE POLYETHYLENE RETICULE (retube) DIAMETRE 13/16</t>
  </si>
  <si>
    <t xml:space="preserve">COLLECTEUR EAU FROIDE AVEC COFFRET DE 7 DEPARTS </t>
  </si>
  <si>
    <t>ARMATURE EN ACIERS HA POUR TOUT BÉTON EN ÉLÉVATION</t>
  </si>
  <si>
    <t xml:space="preserve"> TOTAL MENUISERIE BOIS - ALUMINIUM - METALLIQUE</t>
  </si>
  <si>
    <t xml:space="preserve">SYSTEME DE SUPPORT DE CABLE DIMENSIONS 125 / 63   </t>
  </si>
  <si>
    <t>CABLES D'ALIMENTATION TRIPHASE 5 X 10 MM²</t>
  </si>
  <si>
    <t>CABLES D'ALIMENTATION TRIPHASE 5 X 6 MM²</t>
  </si>
  <si>
    <t>CABLES D'ALIMENTATION TRIPHASE 5 X 4 MM²</t>
  </si>
  <si>
    <t>CIRCUIT D'ECLAIRAGE EN VA ET VIENT</t>
  </si>
  <si>
    <t>CIRCUIT D'ECLAIRAGE EN SIMPLE ALLUMAGE</t>
  </si>
  <si>
    <t>CIRCUIT D'ECLAIRAGE EN SIMPLE ALLUMAGE ETANCHE</t>
  </si>
  <si>
    <t>CIRCUIT D'ECLAIRAGE EN DOUBLE ALLUMAGE</t>
  </si>
  <si>
    <t>CIRCUIT D'ECLAIRAGE SUPPLÉMENTAIRES</t>
  </si>
  <si>
    <t>BLOC DE TELECOMMANDE D'ECLAIRAGE DE SECURITE</t>
  </si>
  <si>
    <t>TIROIR OPTIQUE 24 PORTS SC</t>
  </si>
  <si>
    <t>CANALISATIONS EN POLYÉTHYLÈNE PEHD PN16 BAR DIAMETRE 25</t>
  </si>
  <si>
    <t>EXTINCTEUR PORTATIF ABC DE 6KG</t>
  </si>
  <si>
    <t>EXTINCTEUR PORTATIF CO2 DE 6KG</t>
  </si>
  <si>
    <t>VANNES DE SECTIONNEMENT DE DIAMETRE 32</t>
  </si>
  <si>
    <t>VANNES DE SECTIONNEMENT DE DIAMETRE 25</t>
  </si>
  <si>
    <t>TUYAUTERIE  EN ACIER GALVANISE DIAMETRE 50/60</t>
  </si>
  <si>
    <t>MENUISERIE METALLIQUE</t>
  </si>
  <si>
    <t>BÉTON POUR TOUT  OUVRAGE EN ÉLÉVATION</t>
  </si>
  <si>
    <t>PLANCHER EN DALLE ALVEOLEE PRECONTRAINTE Y/C DALLE DE COMPRESSION 25 + 5</t>
  </si>
  <si>
    <t>PLANCHER EN DALLE ALVEOLEE PRECONTRAINTE Y/C DALLE DE COMPRESSION 20+ 5</t>
  </si>
  <si>
    <t>BETON ARME POUR DALLETTES ET PAILLASSE Y/C ACIERS</t>
  </si>
  <si>
    <t>RENFORMIS EN BETON</t>
  </si>
  <si>
    <t xml:space="preserve"> TOTAL CHARPENTE METALLIQUE</t>
  </si>
  <si>
    <t>500. CHARPENTE METALLIQUE</t>
  </si>
  <si>
    <t>MENUISERIE BOIS</t>
  </si>
  <si>
    <t>MENUISERIE ALUMINIUM</t>
  </si>
  <si>
    <t>SYSTÈME DE BAC D'ACIER GALVANISEE PRELAQUEE POUR  COUVERTURE Y/C COIFFE DE FINITION</t>
  </si>
  <si>
    <t xml:space="preserve">DECAPAGE  DE LA PEINTURE EXISTANTE SUR MUR INTERIEUR ET EXTERIEUR </t>
  </si>
  <si>
    <t>DÉCAPAGE DU REVÊTEMENT MURAL EXISTANT</t>
  </si>
  <si>
    <t>COLMATAGE, REPRISE ET TRAITEMENT DES FISSURES SUR MURS ET PLAFONDS</t>
  </si>
  <si>
    <t xml:space="preserve">REFECTION DES ENDUITS INTERIEURS ET EXTERIEURS </t>
  </si>
  <si>
    <t>DÉPOSE DES PORTES, FENÊTRES ET PLACARDS EN BOIS, METALLIQUES OU EN ALUMINIUM</t>
  </si>
  <si>
    <t>FOUILLES EN PLEINE MASSE, PUITS, TRANCHERS, OU EN RIGOLES DANS TOUS TERRAINS Y/C ROCHER</t>
  </si>
  <si>
    <t>600. PLOMBERIE - SANITAIRE ET PROTECTION INCENDIE</t>
  </si>
  <si>
    <t>700. ELECTRICITE - LUSTRERIE</t>
  </si>
  <si>
    <t>PLINTHE POUR SOL EN ALUMINIUM (7cm)</t>
  </si>
  <si>
    <t>REVÊTEMENT DES TABLETTES EN GRANIT NOIR ABSOLU</t>
  </si>
  <si>
    <t>REVÊTEMENT DE SOL EN GERFLEX</t>
  </si>
  <si>
    <t>DIVERS</t>
  </si>
  <si>
    <t xml:space="preserve">U </t>
  </si>
  <si>
    <t xml:space="preserve">PORTE EN BOIS INDUSTRIELLE </t>
  </si>
  <si>
    <t xml:space="preserve">PORTE DOUBLE EN BOIS INDUSTRIELLE </t>
  </si>
  <si>
    <t>COMPTOIR EN CORIAN ET BOIS CHENE Y COMPRIS SUPPORT EN MDF ET STRUCTURE METALLIQUE</t>
  </si>
  <si>
    <t>CHÂSSIS COMPOSÉ DE 2 OUVRANTS À LA FRANÇAISE TYPE FA1 DE 2,0M X 1,0M Y COMPRIS DOUBLE VITRAGE 6/10/6 CLAIR</t>
  </si>
  <si>
    <t>CHÂSSIS COMPOSÉ DE 2 OUVRANTS À LA FRANÇAISE TYPE FA1’ DE 2,0M X 1,5M Y COMPRIS DOUBLE VITRAGE</t>
  </si>
  <si>
    <t>CHÂSSIS À SOUFFLET TYPE FA 2 DE 0,6M X 1,2M Y COMPRIS DOUBLE VITRAGE 6/10/6 CLAIR</t>
  </si>
  <si>
    <t>CHÂSSIS À SOUFFLET TYPE FA 3 DE 1,00M X 1,2M Y COMPRIS DOUBLE VITRAGE 6/10/6 CLAIR</t>
  </si>
  <si>
    <t>CHÂSSIS COMPOSÉ DE 2 OUVRANTS À LA FRANÇAISE TYPE FA4 DE 1,5M X 1,1M Y COMPRIS DOUBLE VITRAGE 6/10/6 CLAIR</t>
  </si>
  <si>
    <t>CHÂSSIS COMPOSÉ DE 2 OUVRANTS À LA FRANÇAISE TYPE FA5 DE 1,6M X 1,2M Y COMPRIS DOUBLE VITRAGE</t>
  </si>
  <si>
    <t>CHÂSSIS COMPOSÉ DE 2 OUVRANTS À LA FRANÇAISE TYPE FA6 DE 2,0M X 1,2M Y COMPRIS DOUBLE VITRAGE</t>
  </si>
  <si>
    <t>CHÂSSIS FIXE TYPE FA6’ DE 2,0M X 2,2M Y COMPRIS DOUBLE VITRAGE 6/10/6 CLAIR</t>
  </si>
  <si>
    <t>CHÂSSIS COMPOSÉ DE 2 OUVRANTS À LA FRANÇAISE TYPE FA7 DE 1,6M X 1,5M Y COMPRIS DOUBLE VITRAGE</t>
  </si>
  <si>
    <t>CHÂSSIS COMPOSÉ DE 2 OUVRANTS À LA FRANÇAISE TYPE FA8 DE 2,5M X 1,5M Y COMPRIS DOUBLE VITRAGE 6/10/6 CLAIR</t>
  </si>
  <si>
    <t>CHÂSSIS À SOUFFLET TYPE CH1 DE 0,6M X 0,6M Y COMPRIS DOUBLE VITRAGE 6/10/6 CLAIR</t>
  </si>
  <si>
    <t>CHÂSSIS COMPOSÉ DE 2 OUVRANTS À LA FRANÇAISE TYPE CH2 DE 1,6M X 0,6M Y COMPRIS DOUBLE VITRAGE 6/10/6 CLAIR</t>
  </si>
  <si>
    <t>CHÂSSIS À SOUFFLET TYPE CH3 DE 1,0M X 0,6M Y COMPRIS DOUBLE VITRAGE 6/10/6 CLAIR</t>
  </si>
  <si>
    <t>CHÂSSIS À SOUFFLET TYPE CH4 DE 1,3M X 0,6M Y COMPRIS DOUBLE VITRAGE 6/10/6 CLAIR</t>
  </si>
  <si>
    <t>CHÂSSIS COMPOSÉ DE 2 PORTES FENÊTRES OUVRANTES À LA FRANÇAISE TYPE PF4 DE 1,5M X 2,1M Y COMPRIS DOUBLE VITRAGE 6/10/6 CLAIR</t>
  </si>
  <si>
    <t>CHÂSSIS COMPOSÉ DE 2 OUVRANTS À LA FRANÇAISE TYPE FA.ANG DE 2,25M X 1,1M Y COMPRIS DOUBLE VITRAGE 6/10/6 CLAIR</t>
  </si>
  <si>
    <t>CHÂSSIS COMPOSÉ DE 2 PARTIES FIXES ET DE 2 OUVRANTS À SOUFFLET TYPE CH.MULTI 2 DE 3,00M X 0,60M Y COMPRIS DOUBLE VITRAGE</t>
  </si>
  <si>
    <t>CHÂSSIS COMPOSÉ DE 2 PARTIES FIXES ET DE 3 OUVRANTS À SOUFFLET TYPE CH.MULTI 3 DE 5,8M X 1,00M Y COMPRIS DOUBLE VITRAGE</t>
  </si>
  <si>
    <t>CHÂSSIS COMPOSÉ DE 2 PARTIES FIXES ET DE 3 OUVRANTS À SOUFFLET TYPE CH.MULTI 4 DE 10,0M X 1,0M Y COMPRIS DOUBLE VITRAGE</t>
  </si>
  <si>
    <t>CHÂSSIS COMPOSÉ DE 2 PARTIES FIXES ET DE 3 OUVRANTS À SOUFFLET TYPE CH.MULTI 6 DE 6,00M X 1,00M Y COMPRIS DOUBLE VITRAGE</t>
  </si>
  <si>
    <t>PORTE METALLIQUE A UN VANTAIL  OUVRANT A LA FRANÇAISE</t>
  </si>
  <si>
    <t xml:space="preserve">PORTE BARREAUDEE METALLIQUE COULISSANTE </t>
  </si>
  <si>
    <t xml:space="preserve">MAIN COURANTE ESCALIER </t>
  </si>
  <si>
    <t xml:space="preserve"> MAIN COURANTE ESCALIER  EN INOX </t>
  </si>
  <si>
    <t>GRILLAGE POUR MUR DE CLOTURE METALLIQUE EN TUBE ROND DE 7 CM</t>
  </si>
  <si>
    <t>PORTE BARREAUDEE METALLIQUE COULISSANTE POUR ENTRE PRINCIPALE</t>
  </si>
  <si>
    <t xml:space="preserve"> PEINTURE VINYLIQUE SUR FAUX PLAFOND EXTERIEURS</t>
  </si>
  <si>
    <t>PEINTURE GLYCEROPHTALIQUE MATE SUR FAUX PLAFOND</t>
  </si>
  <si>
    <t xml:space="preserve"> PEINTURE GLYCEROPHTALIQUE MATE SUR MURS ET PLAFONDS INTERIEURS</t>
  </si>
  <si>
    <t>FOURNITURE ET MISE EN PLACE DE TERRE VÉGÉTALE CUBÉ SUR CAMION ET ÉPANDU SUR SOL</t>
  </si>
  <si>
    <t>FOURNITURE ET MISE EN PLACE DE FUMIER ORGANIQUE CUBÉ SUR CAMION ET ÉPANDU SUR SOL</t>
  </si>
  <si>
    <t>FOURNITURE ET MISE EN PLACE D'ENGRAIS COMPLET PAR SACS DE 50 KG ET ÉPANDU SUR SOL À RAISON DE 50 GR/M2</t>
  </si>
  <si>
    <t>Kg</t>
  </si>
  <si>
    <t>ERYTHRINA CRISAT GALII HAUTEUR TOTAL 300-350 CM</t>
  </si>
  <si>
    <t>BAUHINIA BLANC, HAUTEUR TOTAL 250-300 CM</t>
  </si>
  <si>
    <t>SPATHODEA CAMPANULATA 250/300 CM</t>
  </si>
  <si>
    <t>SCHINUS MOLLE, HAUTEUR TOTAL  250/300</t>
  </si>
  <si>
    <t>JACCARANDA MIMOSIFOLIA 300/320</t>
  </si>
  <si>
    <t>CUPRESSUS SEMPERVIRENTS, HAUTEUR TOTAL 3-4 M</t>
  </si>
  <si>
    <t>ACCACIA DEALBATA, HAUTEUR TOTAL 250-300 CM</t>
  </si>
  <si>
    <t>ARBUSTES</t>
  </si>
  <si>
    <t>DRACAENA DRACOO HAUTEUR TOTAL 60-80 CM</t>
  </si>
  <si>
    <t>YUCCA ÉLÉPHANTINES 120/140</t>
  </si>
  <si>
    <t>MÉLANGE DE PLANTES SUCCULENTES ( CACTUS, AOENIUM, APTENA, FICOIDES…)</t>
  </si>
  <si>
    <t xml:space="preserve">GAZON </t>
  </si>
  <si>
    <t>GAZON FAUX KIKUYU</t>
  </si>
  <si>
    <t>PLANTATION</t>
  </si>
  <si>
    <t>ARBRES ET PALMIERS</t>
  </si>
  <si>
    <t xml:space="preserve">1000. PEINTURE </t>
  </si>
  <si>
    <t xml:space="preserve">900. FAUX PLAFOND </t>
  </si>
  <si>
    <t>FAUX PLAFOND DE 60 X 60 CM AMSTRONG OU SIMILAIRE</t>
  </si>
  <si>
    <t xml:space="preserve"> ENDUIT AU PLATRE TALOCHE</t>
  </si>
  <si>
    <t xml:space="preserve"> FAUX PLAFOND EN STAFF LISSE Y/C CACHE LED</t>
  </si>
  <si>
    <t xml:space="preserve"> FAUX PLAFOND EN BOIS</t>
  </si>
  <si>
    <t xml:space="preserve"> FAUX PLAFOND EN BOIS OSB </t>
  </si>
  <si>
    <t xml:space="preserve">TOTAL FAUX PLAFOND </t>
  </si>
  <si>
    <t>REVETEMENT SOL</t>
  </si>
  <si>
    <t>1100. SIGNALETIQUE</t>
  </si>
  <si>
    <t>PLAQUE MURALE EN INOX CISELEE AU LASER BROSSE 30*20</t>
  </si>
  <si>
    <t xml:space="preserve"> LOGO ET ENSEIGNE DES  POLES</t>
  </si>
  <si>
    <t>TOTEM EN INOX BROSSE DE 2,5 M DE HAUTEUR</t>
  </si>
  <si>
    <t>PANNEAU EN TOLE ELECTROZINGUEE SUR POTEAU</t>
  </si>
  <si>
    <t xml:space="preserve"> PARKING</t>
  </si>
  <si>
    <t xml:space="preserve"> PARKING PMR</t>
  </si>
  <si>
    <t>SENS CIRCULATION ET VOIE INTERDITE</t>
  </si>
  <si>
    <t>LETTRES BOITIERS EN INOX COLLEES</t>
  </si>
  <si>
    <t xml:space="preserve"> TOTAL SIGNALETIQUE</t>
  </si>
  <si>
    <t>PRISE TÉLÉVISION</t>
  </si>
  <si>
    <t>DEMOLITION DES BATIMENTS EXISTANTS</t>
  </si>
  <si>
    <t xml:space="preserve">DÉCAPAGE DU REVÊTEMENT DU SOL INTERIEUR EXISTANT Y/C FORME </t>
  </si>
  <si>
    <t>A/ LES TRAVAUX PREPARATOIRE</t>
  </si>
  <si>
    <t>B/ TERRASSEMENT</t>
  </si>
  <si>
    <t>C/ TRAVAUX EN FONDATION</t>
  </si>
  <si>
    <t>G/ MACONNERIE ET CLOISONNEMENT EN ELEVATION</t>
  </si>
  <si>
    <t xml:space="preserve">H/ ENDUITS </t>
  </si>
  <si>
    <t>I/ DIVERS</t>
  </si>
  <si>
    <t>NETTOYAGE DE LA PIERRE LOCALE DES BATIMENTS EXISTANTS</t>
  </si>
  <si>
    <t xml:space="preserve">FOURNITURE, FABRICATION ET LE MONTAGE  DE LA STRUCTURE METALLIQUE  Y/C  GALVANISATION A CHAUD </t>
  </si>
  <si>
    <t>SECHE MAINS ELECTRIQUE</t>
  </si>
  <si>
    <t>POTEAU INCENDIE</t>
  </si>
  <si>
    <t xml:space="preserve"> FAUX PLAFOND EN BA13 POUR INTERIEUR Y/C TRAPPES DE VISITE ET JOINTS CREUX</t>
  </si>
  <si>
    <t xml:space="preserve"> PEINTURE GLYCEROPHTALIQUE MATE SUR FAUX PLAFOND INTERIEUR</t>
  </si>
  <si>
    <t>ENDUIT MONOCOUCHE POUR FACADES</t>
  </si>
  <si>
    <t>SURELEVATION DU MUR DE CLOTURE EXISTANT</t>
  </si>
  <si>
    <t>DALLAGE PERIPHERIQUE EP 15 Y COMPRIS ARMATURES</t>
  </si>
  <si>
    <t xml:space="preserve">TRAVAUX DE VOIRIE </t>
  </si>
  <si>
    <t>TERRASSEMENT DE VOIRIE</t>
  </si>
  <si>
    <t>REGLAGE ET COMPACTAGE DES FONDS DE FORME</t>
  </si>
  <si>
    <t>FOURNITURE ET POSE DE BORDURES DE TROTTOIR Y COMPRIS PEINTURE:</t>
  </si>
  <si>
    <t>b) BORDURE TYPE P1</t>
  </si>
  <si>
    <t xml:space="preserve">REALISATION DE VOIES CARROSSABLE </t>
  </si>
  <si>
    <t>COUCHE DE FORME  EN MATERIAUX SELECTIONNES</t>
  </si>
  <si>
    <t>COUCHE DE FONDATION EN GNF 0/40</t>
  </si>
  <si>
    <t>COUCHE DE BASE EN GNA 0/31,5</t>
  </si>
  <si>
    <t xml:space="preserve">COUCHE D'IMPREGNATION SUR VOIRIES </t>
  </si>
  <si>
    <t>REALISATION DES TROTTOIRS &amp; CHEMINS PIETONS</t>
  </si>
  <si>
    <t>a) BORDURE TYPE T3</t>
  </si>
  <si>
    <t xml:space="preserve"> TOTAL SIGNALISATION</t>
  </si>
  <si>
    <t xml:space="preserve"> TOTAL FAUX PLAFONDS</t>
  </si>
  <si>
    <t>TRANCHEE BUSES ET REGARD</t>
  </si>
  <si>
    <t>TRANCHEE BT DANS TOUT TERRAIN Y COMPRIS LE ROCHER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</si>
  <si>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</si>
  <si>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</si>
  <si>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</si>
  <si>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</si>
  <si>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</si>
  <si>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</si>
  <si>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</si>
  <si>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</si>
  <si>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</si>
  <si>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CABLES ELECTRIQUES</t>
  </si>
  <si>
    <t>CABLES D'ALIMENTATION TRIPHASE 5 X 70 MM²</t>
  </si>
  <si>
    <t>CABLES D'ALIMENTATION TRIPHASE 5 X 50 MM²</t>
  </si>
  <si>
    <t>CABLES D'ALIMENTATION TRIPHASE 5 X 35 MM²</t>
  </si>
  <si>
    <t>CABLES D'ALIMENTATION TRIPHASE 5 X 25 MM²</t>
  </si>
  <si>
    <t>CABLES D'ALIMENTATION TRIPHASE 5 X 16 MM²</t>
  </si>
  <si>
    <t>CIRCUIT D'ECLAIRAGE EN DOUBLE VA ET VIENT</t>
  </si>
  <si>
    <t>DETECTEUR DE MOUVEMENT</t>
  </si>
  <si>
    <t>CIRCUIT PRISE DE COURANT  2P+T 10A /16A SUPPLEMENTAIRE</t>
  </si>
  <si>
    <t xml:space="preserve">PRISE DE COURANT NORMALE 2P+T 10/16A </t>
  </si>
  <si>
    <t xml:space="preserve">PRISE DE COURANT ETANCHE 2P+T 10/16A </t>
  </si>
  <si>
    <t xml:space="preserve">BOITE AU SOL </t>
  </si>
  <si>
    <t>PRISE DE COURANT 3P+N+T 380V</t>
  </si>
  <si>
    <t>ALIMENTATION BASSE TENSION</t>
  </si>
  <si>
    <t>ALIMENTATION CENTRALE DETECTION INCENDIE EN CR1</t>
  </si>
  <si>
    <t>ALIMENTATION REPARTITEUR INFORMATIQUE</t>
  </si>
  <si>
    <t>ALIMENTATION SPLIT SYSTÈME DE CLIMATISATION</t>
  </si>
  <si>
    <t>ALIMENTATION ASCENSEUR</t>
  </si>
  <si>
    <t>ALIMENTATION VENTILATEUR DE GAINE</t>
  </si>
  <si>
    <t xml:space="preserve">ALIMENTATION TABLEAU SURPRESSEUR INCENDIE  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</si>
  <si>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</si>
  <si>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</si>
  <si>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</si>
  <si>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</si>
  <si>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800. PRECABLAGE ET CABLAGE INFORMATIQUE, PRECABLAGE VIDEOSURVEILLANCE &amp; DETECTION INENDIE</t>
  </si>
  <si>
    <t>PRECABLAGE ET CABLAGE INFORMATIQUE</t>
  </si>
  <si>
    <t>SWITCH 24 PORTS 10/100/1000 POE+</t>
  </si>
  <si>
    <t>PRE-CABLAGE VIDEOSURVEILLANCE IP</t>
  </si>
  <si>
    <t>CABLE CUIVRE ET FIBRE OPTIQUE VIDEO ET CA</t>
  </si>
  <si>
    <t>CABLE QUATRE PAIRES CAT6A</t>
  </si>
  <si>
    <t xml:space="preserve">CONNECTEUR Rj45 CAT6A 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</si>
  <si>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</si>
  <si>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</si>
  <si>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</si>
  <si>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</si>
  <si>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INDICATEUR D'ACTION POUR LOCAUX TECHNIQUES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</si>
  <si>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</si>
  <si>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</si>
  <si>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</si>
  <si>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</si>
  <si>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>CABLES D'ALIMENTATION MONOPHASE 3G6 MM²</t>
  </si>
  <si>
    <t>CABLES D'ALIMENTATION MONOPHASE 3G4 MM²</t>
  </si>
  <si>
    <t>TABLEAU SECONDAIRE  BASSE TENSION</t>
  </si>
  <si>
    <t>b- TABLEAU SECONDAIRE  TE.B.AD.E</t>
  </si>
  <si>
    <t>a- TABLEAU SECONDAIRE  TE.B.AD.R</t>
  </si>
  <si>
    <t>s- TABLEAU SECONDAIRE  TE.A.EL</t>
  </si>
  <si>
    <t>ALIMENTATION STATION POMPAGE D'ARROSAGE</t>
  </si>
  <si>
    <t>REGARD A GRILLE EN FONTE DUCTILE CLASSE D400 AVEC APPAREIL SIPHOÏDE DE SECTION INTERIEURE (0,80 X 0,80) M</t>
  </si>
  <si>
    <t>REGARD A GRILLE EN FONTE DUCTILE CLASSE D400 AVEC APPAREIL SIPHOÏDE DE SECTION INTERIEURE (0,60 X 0,60) M</t>
  </si>
  <si>
    <t>CANALISATION EN POLYÉTHYLÈNE PEHD PN16 BAR DIAMETRE 75</t>
  </si>
  <si>
    <t>CANALISATIONS EN POLYPROPYLENE (PPR) PN20 BAR DIAMETRE 40</t>
  </si>
  <si>
    <t>CANALISATIONS EN POLYPROPYLENE (PPR) PN20 BAR DIAMETRE 50</t>
  </si>
  <si>
    <t xml:space="preserve">COLLECTEUR EAU FROIDE AVEC COFFRET DE 11 DEPARTS </t>
  </si>
  <si>
    <t xml:space="preserve">COLLECTEUR EAU FROIDE AVEC COFFRET DE 9 DEPARTS </t>
  </si>
  <si>
    <t>VANNES DE SECTIONNEMENT DE DIAMETRE 40</t>
  </si>
  <si>
    <t>VANNES DE SECTIONNEMENT DE DIAMETRE 50</t>
  </si>
  <si>
    <t>EVACUATION EN PVC Ø 125</t>
  </si>
  <si>
    <t>GARGOUILLE EN PLOMB DE DIAMETRE 125</t>
  </si>
  <si>
    <t>SIPHON DE SOL 200 X 200 MM AVEC CUNETTE</t>
  </si>
  <si>
    <t>CANALISATIONS EN TUBE PVC PRESSION PN 16 BARS DIAMETRE 90</t>
  </si>
  <si>
    <t>TUYAUTERIE  EN ACIER GALVANISE DIAMETRE 66/76</t>
  </si>
  <si>
    <t>CANALISATIONS EN TUBE PVC PRESSION PN 16 BARS DIAMETRE 110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</si>
  <si>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</si>
  <si>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</si>
  <si>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</si>
  <si>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</si>
  <si>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CANALISATIONS EN TUBE PVC PRESSION PN 16 BARS DIAMETRE 125</t>
  </si>
  <si>
    <t xml:space="preserve">1200. VRD &amp; AMENAGEMENT EXTERIEUR </t>
  </si>
  <si>
    <t>D/ ASSAINISSEMENTS : CANALISATIONS - REGARDS</t>
  </si>
  <si>
    <t>E/ DALLAGES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</si>
  <si>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</si>
  <si>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</si>
  <si>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</si>
  <si>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</si>
  <si>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TROP PLEIN POUR EVACUATION DES EAUX PLUVIALES</t>
  </si>
  <si>
    <t>ROBINET BOUTON POUSSOIRE</t>
  </si>
  <si>
    <t>BACHE A EAU INCENDIE 10 M3</t>
  </si>
  <si>
    <t>SURPRESSEUR INCENDIE</t>
  </si>
  <si>
    <t>6) CLIMATISATION</t>
  </si>
  <si>
    <t xml:space="preserve">BRANCHEMENT DEFINITIF AU RESEAU PUBLIC DE L'EAU </t>
  </si>
  <si>
    <t xml:space="preserve"> CLIMATISEUR INDIVIDUEL AYANT UNE PUISSANCE FRIGORIFIQUE NOMINALE 24 000 BTU/H FONCTIONNANT EN INVERTER </t>
  </si>
  <si>
    <t xml:space="preserve"> CLIMATISEUR INDIVIDUEL AYANT UNE PUISSANCE FRIGORIFIQUE NOMINALE 18 000 BTU/H FONCTIONNANT EN INVERTER </t>
  </si>
  <si>
    <t xml:space="preserve"> CLIMATISEUR INDIVIDUEL AYANT UNE PUISSANCE FRIGORIFIQUE NOMINALE 12 000 BTU/H FONCTIONNANT EN INVERTER </t>
  </si>
  <si>
    <t xml:space="preserve"> CLIMATISEUR INDIVIDUEL AYANT UNE PUISSANCE FRIGORIFIQUE NOMINALE 9 000 BTU/H FONCTIONNANT EN INVERTER </t>
  </si>
  <si>
    <t>SPLIT SYSTEM MURAL INVERTER</t>
  </si>
  <si>
    <t>EVACUATION DES CONDENSATS</t>
  </si>
  <si>
    <t>RESEAU DE CONDENSAT EN PVC DIAMÈTRE 40</t>
  </si>
  <si>
    <t>RESEAU DE CONDENSAT EN PVC DIAMÈTRE 32</t>
  </si>
  <si>
    <t>RESEAU DE CONDENSAT EN PVC DIAMÈTRE 25</t>
  </si>
  <si>
    <t>F/ TRAVAUX EN ELEVATION</t>
  </si>
  <si>
    <t xml:space="preserve">CABLE DE DISTRIBUTION 4 PAIRES CAT 6A F/UTP </t>
  </si>
  <si>
    <t xml:space="preserve">DIVERS </t>
  </si>
  <si>
    <t>GUERITE 2mx2m</t>
  </si>
  <si>
    <t>DEPOSE DES APPARAILS SANITAIRES ET DES INSTALLATIONS ELECTRIQUES</t>
  </si>
  <si>
    <t xml:space="preserve"> ARROSAGE</t>
  </si>
  <si>
    <t>FOURNITURE ET POSE DE CONDUITES  EN POLYETHYLENE PN16 Y COMPRIS TERRASSEMENT, LIT DE POSE, GRILLAGE AVERTISSEUR ET PIECES SPEIALES  TOUT DIAMETRE</t>
  </si>
  <si>
    <t>BOUCHES D'ARROSAGE</t>
  </si>
  <si>
    <t>MAT POUR DRAPEAU</t>
  </si>
  <si>
    <t>BRANCHEMENT AUX RESEAUX  PUBLICS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</si>
  <si>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</si>
  <si>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</si>
  <si>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</si>
  <si>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</si>
  <si>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 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</si>
  <si>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 </t>
    </r>
  </si>
  <si>
    <t>PLANCHER CORPS CREUX DE 15 + 5, Y/C NERVURES, DALLES DE COMPRESSION ET ACIERS INCLUS</t>
  </si>
  <si>
    <t>PLANCHER CORPS CREUX DE 20 + 5, Y/C NERVURES, DALLES DE COMPRESSION ET ACIERS INCLUS</t>
  </si>
  <si>
    <t>DOUBLE CLOISON EN BRIQUES CREUSES CERAMIQUES  (8T+8T) Y COMPRIS TETE DE DOUBLE CLOISON</t>
  </si>
  <si>
    <t>CLOISON SIMPLE EN BRIQUES CREUSES DE 8T (EP =10 CM)</t>
  </si>
  <si>
    <t xml:space="preserve">COMPLEXE D’ETANCHEITE BICOUCHE POUR TERRASSES </t>
  </si>
  <si>
    <t>EQUIPEMENTS ET POSE DE COMPTEUR D’EAU GENERALE</t>
  </si>
  <si>
    <t>c- TABLEAU SECONDAIRE  TE.SF.R</t>
  </si>
  <si>
    <t>d- TABLEAU SECONDAIRE  TE.SF.E</t>
  </si>
  <si>
    <t>e- TABLEAU SECONDAIRE  TE.SC.R</t>
  </si>
  <si>
    <t>f- TABLEAU SECONDAIRE  TE.SC.E</t>
  </si>
  <si>
    <t>g- TABLEAU SECONDAIRE  TE.SF.GM</t>
  </si>
  <si>
    <t>h- TABLEAU SECONDAIRE  TE.SF.GE1</t>
  </si>
  <si>
    <t>i- TABLEAU SECONDAIRE  TE.SF.GE2</t>
  </si>
  <si>
    <t>j- TABLEAU SECONDAIRE  TE.SF.GE3</t>
  </si>
  <si>
    <t>k- TABLEAU SECONDAIRE  TE.SF.GM2</t>
  </si>
  <si>
    <t>l- TABLEAU SECONDAIRE  TE.B.LP</t>
  </si>
  <si>
    <t>m-TABLEAU SECONDAIRE  TE.BS.1</t>
  </si>
  <si>
    <t>n- TABLEAU SECONDAIRE  TE.BS.2</t>
  </si>
  <si>
    <t>o- TABLEAU SECONDAIRE  TE.ASR</t>
  </si>
  <si>
    <t>p- TABLEAU SECONDAIRE  TE.A.RVA</t>
  </si>
  <si>
    <t>q- TABLEAU SECONDAIRE  TE.A.EL</t>
  </si>
  <si>
    <t>r- TABLEAU SECONDAIRE  TE.S.C2</t>
  </si>
  <si>
    <t>t-TABLEAU SECONDAIRE  TE.A.PS</t>
  </si>
  <si>
    <t>u- TABLEAU SECONDAIRE  TE.AA</t>
  </si>
  <si>
    <t>v- TABLEAU SECONDAIRE  TE.SC</t>
  </si>
  <si>
    <t>w- TABLEAU SECONDAIRE  TE.SS</t>
  </si>
  <si>
    <t>x-TABLEAU SECONDAIRE  TE.GUE</t>
  </si>
  <si>
    <t>y-TABLEAU SECONDAIRE  TE.EXT</t>
  </si>
  <si>
    <t>ARMOIRE REPARTITEUR INFORMATIQUE 42U</t>
  </si>
  <si>
    <t>ROUTEUR/POINT D'ACCES WIFI A 6 ANTENNES EXTERIEURES</t>
  </si>
  <si>
    <t>CONTROLEUR WLAN WIFI</t>
  </si>
  <si>
    <t xml:space="preserve">FIBRE OPTIQUE MULTIMODE 6 BRINS </t>
  </si>
  <si>
    <t xml:space="preserve">PHOENIX DACTILIFERA, HAUTEUR TOTAL  DE STIPE 300-700 CM </t>
  </si>
  <si>
    <t xml:space="preserve">APPORT EN MATERIAUX SELECTIONNES POUR REMBLAIS </t>
  </si>
  <si>
    <t>BÉTON POUR TOUS OUVRAGES EN FONDATION</t>
  </si>
  <si>
    <t>ARMATURES EN ACIERS HA FE 500 EN FONDATION</t>
  </si>
  <si>
    <t>PLANCHER CORPS CREUX DE 25 + 7, Y/C NERVURES, DALLES DE COMPRESSION ET ACIERS INCLUS</t>
  </si>
  <si>
    <t xml:space="preserve">REVETEMENT MURAL </t>
  </si>
  <si>
    <t>HABILLAGE MURAL EN BOIS</t>
  </si>
  <si>
    <t xml:space="preserve"> PLINTHE POUR SOL EN CARREAUX GRES CERAME 80X80 (7cm) RECTIFIE</t>
  </si>
  <si>
    <t>PLINTHE POUR SOL EN PIERRE DE TAZA GRISE</t>
  </si>
  <si>
    <t xml:space="preserve"> REVETEMENT MURAL EN PIERRE LOCALE </t>
  </si>
  <si>
    <t>REVÊTEMENT SOL EN CARREAUX VISTA GRES CERAME DE 60X60 cm</t>
  </si>
  <si>
    <t>REVETEMENT SOL EN CARREAUX CARDOSTONE GRES CERAME DE 30X60 cm</t>
  </si>
  <si>
    <t>REVETEMENT SOL EN CARREAUX GRES CERAME 80x80cm RECTIFIE</t>
  </si>
  <si>
    <t xml:space="preserve">REVETEMENT SOL EN CARREAUX 120X20 CM VITRA UBAINWOOD </t>
  </si>
  <si>
    <t>REVETEMENT EN RESINE   EPOXY SUR SOL + CHAPE EN BETON</t>
  </si>
  <si>
    <t xml:space="preserve">REVETEMENT SOL EN PIERRE DE TAZA GRISE </t>
  </si>
  <si>
    <t>FONTAINE Y COMPRIS LOCAL TECHNIQUE</t>
  </si>
  <si>
    <t>DISTRIBUTEUR DE SAVON LIQUIDE - 1 LITRE</t>
  </si>
  <si>
    <t xml:space="preserve"> FAUX PLAFOND EN BA13 HYDROFUGE POUR EXTERIEUR Y/C JOINTS CREUX</t>
  </si>
  <si>
    <t xml:space="preserve">ECUSSON POUR DRAPEAU </t>
  </si>
  <si>
    <t xml:space="preserve">PLINTHE SOL EN CARREAUX  120x120 CM VITRA URBANWOOD </t>
  </si>
  <si>
    <t>LAVABO POUR PMR</t>
  </si>
  <si>
    <t xml:space="preserve">ENSEMBLE WC POUR PMR  </t>
  </si>
  <si>
    <t>PEINTURE VINYLIQUE EXTERIEURE</t>
  </si>
  <si>
    <t>c) BORDURE TYPE T1</t>
  </si>
  <si>
    <t>COUCHE DE BASE EN GRAVE BITUME GBB DE 7 CM</t>
  </si>
  <si>
    <t>REVETEMENT EN BETON IMPRIME POUR CHEMIN PIETONS</t>
  </si>
  <si>
    <t xml:space="preserve">CLOISON AMOVIBLES </t>
  </si>
  <si>
    <t xml:space="preserve">FAUX PLAFOND DECORATIF </t>
  </si>
  <si>
    <t>STORES</t>
  </si>
  <si>
    <t xml:space="preserve">GRILLE DE PROTECTION </t>
  </si>
  <si>
    <t xml:space="preserve">EXTRATION V.M.C DES SANITAIRES </t>
  </si>
  <si>
    <t>BANC EN BETON PREFABRIQUE PLEIN ROND TYPE 1</t>
  </si>
  <si>
    <t>ASSISE EN TOUT-VENANT TYPE GNB 0/40, EP=20CM</t>
  </si>
  <si>
    <t>PUIT D'ARROSAGE Y/C POMPE DE RELEVAGE</t>
  </si>
  <si>
    <t xml:space="preserve">PORTE METALLIQUE COULISSANTE POUR ACCES VOIE CARROSSABLE </t>
  </si>
  <si>
    <t xml:space="preserve">CANOPEE DE 6m DE HAUTEUR Y COMPRIS TOILE TENDUE  </t>
  </si>
  <si>
    <t>TRAÇAGE DU PARKING</t>
  </si>
  <si>
    <t>CORBEILLE PREFABRIQUEE</t>
  </si>
  <si>
    <t>BANC EN BETON PREFABRIQUE PLEIN ROND TYPE 2</t>
  </si>
  <si>
    <t>MUR DE CLOTURE</t>
  </si>
  <si>
    <t>REVETEMENT MURAL EN CARREAUX CARDOSTONE GRES CERAME DE 30X60 cm</t>
  </si>
  <si>
    <t>PLINTHES SOL EN CARREAUX VISTA GRES CERAME DE 60X60 (7cm)</t>
  </si>
  <si>
    <t xml:space="preserve">CANIVEAUX PREFABRIQUES, AVEC GRILLE EN FONTE DUCTILE D400 </t>
  </si>
  <si>
    <t>SOUS ARBUSTES ET COUVERTURE DE SOL</t>
  </si>
  <si>
    <t>PRISE DE COURANT DE SOL 2P+T 10/16A</t>
  </si>
  <si>
    <t>PANEL 60X60 LED 35W 4375LM IP40 120° 4000K</t>
  </si>
  <si>
    <t>REGLETTE LED ÉTANCHE 1200MM 40W 4600LM IP66 120° 4000K</t>
  </si>
  <si>
    <t>SPOT LED ENCASTRÉ PLAFOND ROND BLANC 20W 4000K 38 ° IP20</t>
  </si>
  <si>
    <t>SPOT ÉTANCHE ENCASTRÉ AU PLAFOND EN LED 12W 1080LM 120° IP65 4000K</t>
  </si>
  <si>
    <t xml:space="preserve">SPOT ETANCHE ENCASTRE AU PLAFOND EN LED 18W 1620LM 120° IP65 4000K </t>
  </si>
  <si>
    <t>SPOT ETANCHE ENCASTRE AU PLAFOND EN LED 18W 1620LM 120° IP65 4000K</t>
  </si>
  <si>
    <t>SPOT LED  ENCASTRE PLAFOND ROND ALUMINIUM 20W 1600LM  36° 4000K IP20</t>
  </si>
  <si>
    <t>LUMINAIRE LINEAIRE ENCASTRE PLAFOND 35W 3936LM</t>
  </si>
  <si>
    <t xml:space="preserve">RAIL 1M ENCASTRÉ PLAFOND NOIR </t>
  </si>
  <si>
    <t>RAIL 2M ENCASTRÉ PLAFOND NOIR</t>
  </si>
  <si>
    <t xml:space="preserve">LUMINAIRE LED ENCASTRE SUR RAIL MAGNETIQUE 25W 2150LM 36° IP20 </t>
  </si>
  <si>
    <t xml:space="preserve">SPOT LED  ENCASTRE PLAFOND 2X10W 1600LM 4000K 36° IP20 </t>
  </si>
  <si>
    <t xml:space="preserve">APPLIQUE EN LED ALUMINIUM 2X6W 2X745LM IP65 4000K 40°   </t>
  </si>
  <si>
    <t>SPOT LED ETANCHE ENCASTRE PLAFOND BLANC 10W 650LM 4000K 38° IP54</t>
  </si>
  <si>
    <t>APPLIQUE EN LED 25W 2500LM 110° 4000K IP65</t>
  </si>
  <si>
    <t>SPOT LED ENCASTRE PLAFOND NOIR 8W 640LM 4000K 36° IP20</t>
  </si>
  <si>
    <t xml:space="preserve">SUSPENSION EN LED BRUSHED CHROME </t>
  </si>
  <si>
    <t>PROJECTEUR EN LED ALUMINIUM 45W 4050LM IP66 60° 4000K</t>
  </si>
  <si>
    <t>BORNE BASSE LED 25W 1875LM IP65 4000K</t>
  </si>
  <si>
    <t>LANTERNE LED 60W 5700LM IP66 4000K</t>
  </si>
  <si>
    <t>ENCASTRE AU SOL EN LED 15W-R 1320LM IP67 23° 4000K</t>
  </si>
  <si>
    <t>LUMINAIRE LINÉAIRE EN LED SUSPENDU WHITE 35W 3936 LM IP20 4000K</t>
  </si>
  <si>
    <t>LUMINAIRE LINÉAIRE RECTANGULAIRE EN LED SUSPENDU 63W 6907LM</t>
  </si>
  <si>
    <t>LUMINAIRE LINEAIRE RECTANGULAIRE MODULABLE EN LED SUSPENDU 63W 6907LM</t>
  </si>
  <si>
    <t xml:space="preserve">OFPPT </t>
  </si>
  <si>
    <t xml:space="preserve"> DIRECTION DU PATRIMOINE</t>
  </si>
  <si>
    <t xml:space="preserve">   DIVISION MAINTENANCE DE BATIMENTS</t>
  </si>
  <si>
    <t xml:space="preserve">Appel d'offres n° : </t>
  </si>
  <si>
    <t>BORDEREAUX DES PRIX - DETAIL ESTIMATIF</t>
  </si>
  <si>
    <t>PROJET:TRAVAUX D’AMENAGEMENT ET D’EXTENSION DE L’ISTA GUELMIM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</si>
</sst>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_-* #,##0.00\ _F_-;\-* #,##0.00\ _F_-;_-* &quot;-&quot;??\ _F_-;_-@_-"/>
    <numFmt numFmtId="167" formatCode="_-* #,##0\ _€_-;\-* #,##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2"/>
      <color theme="5" tint="-0.249977111117893"/>
      <name val="Arial Narrow"/>
      <family val="2"/>
    </font>
    <font>
      <sz val="11"/>
      <name val="Times New Roman"/>
      <family val="1"/>
    </font>
    <font>
      <sz val="12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sz val="12"/>
      <color rgb="FFFF0000"/>
      <name val="Arial Narrow"/>
      <family val="2"/>
    </font>
    <font>
      <b/>
      <sz val="9"/>
      <name val="Calibri Light"/>
      <family val="1"/>
      <scheme val="major"/>
    </font>
    <font>
      <sz val="8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9"/>
      <color indexed="8"/>
      <name val="Arial"/>
      <family val="2"/>
    </font>
    <font>
      <b/>
      <sz val="11"/>
      <color theme="1"/>
      <name val="Calibri Light"/>
      <family val="1"/>
      <scheme val="major"/>
    </font>
    <font>
      <b/>
      <u/>
      <sz val="14"/>
      <color rgb="FF000000"/>
      <name val="Calibri Light"/>
      <family val="1"/>
      <scheme val="major"/>
    </font>
    <font>
      <b/>
      <sz val="13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u/>
      <sz val="16"/>
      <name val="Times New Roman"/>
      <family val="1"/>
    </font>
    <font>
      <b/>
      <sz val="12"/>
      <name val="Calibri Light"/>
      <family val="1"/>
      <scheme val="major"/>
    </font>
    <font>
      <sz val="12"/>
      <name val="Calibri Light"/>
      <family val="1"/>
      <scheme val="major"/>
    </font>
    <font>
      <sz val="9"/>
      <name val="Calibri Light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4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49" fontId="26" fillId="6" borderId="0">
      <alignment horizontal="left" vertical="top" wrapText="1"/>
    </xf>
  </cellStyleXfs>
  <cellXfs count="10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2" fontId="4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64" fontId="9" fillId="2" borderId="1" xfId="8" applyFont="1" applyFill="1" applyBorder="1" applyAlignment="1">
      <alignment horizontal="center" vertical="center"/>
    </xf>
    <xf numFmtId="164" fontId="9" fillId="2" borderId="1" xfId="8" applyFont="1" applyFill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164" fontId="9" fillId="4" borderId="1" xfId="8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164" fontId="9" fillId="3" borderId="1" xfId="8" applyFont="1" applyFill="1" applyBorder="1" applyAlignment="1">
      <alignment horizontal="center" vertical="center"/>
    </xf>
    <xf numFmtId="164" fontId="9" fillId="0" borderId="1" xfId="8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" fontId="9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8" applyFont="1" applyFill="1" applyBorder="1" applyAlignment="1">
      <alignment vertical="center" wrapText="1"/>
    </xf>
    <xf numFmtId="164" fontId="9" fillId="2" borderId="0" xfId="8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15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9" fillId="2" borderId="1" xfId="8" applyNumberFormat="1" applyFont="1" applyFill="1" applyBorder="1" applyAlignment="1">
      <alignment vertical="center"/>
    </xf>
    <xf numFmtId="165" fontId="9" fillId="2" borderId="1" xfId="8" applyNumberFormat="1" applyFont="1" applyFill="1" applyBorder="1" applyAlignment="1">
      <alignment horizontal="center" vertical="center"/>
    </xf>
    <xf numFmtId="165" fontId="9" fillId="0" borderId="1" xfId="8" applyNumberFormat="1" applyFont="1" applyFill="1" applyBorder="1" applyAlignment="1">
      <alignment horizontal="center" vertical="center"/>
    </xf>
    <xf numFmtId="165" fontId="9" fillId="4" borderId="1" xfId="8" applyNumberFormat="1" applyFont="1" applyFill="1" applyBorder="1" applyAlignment="1">
      <alignment vertical="center" wrapText="1"/>
    </xf>
    <xf numFmtId="165" fontId="9" fillId="3" borderId="1" xfId="8" applyNumberFormat="1" applyFont="1" applyFill="1" applyBorder="1" applyAlignment="1">
      <alignment horizontal="center" vertical="center" wrapText="1"/>
    </xf>
    <xf numFmtId="165" fontId="9" fillId="2" borderId="0" xfId="8" applyNumberFormat="1" applyFont="1" applyFill="1" applyBorder="1" applyAlignment="1">
      <alignment vertical="center" wrapText="1"/>
    </xf>
    <xf numFmtId="165" fontId="4" fillId="0" borderId="0" xfId="0" applyNumberFormat="1" applyFont="1" applyAlignment="1">
      <alignment horizontal="center"/>
    </xf>
    <xf numFmtId="164" fontId="9" fillId="2" borderId="5" xfId="8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0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vertical="center"/>
    </xf>
    <xf numFmtId="1" fontId="9" fillId="4" borderId="1" xfId="8" applyNumberFormat="1" applyFont="1" applyFill="1" applyBorder="1" applyAlignment="1">
      <alignment vertical="center" wrapText="1"/>
    </xf>
    <xf numFmtId="1" fontId="9" fillId="3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horizontal="center" vertical="center"/>
    </xf>
    <xf numFmtId="1" fontId="9" fillId="2" borderId="0" xfId="8" applyNumberFormat="1" applyFont="1" applyFill="1" applyBorder="1" applyAlignment="1">
      <alignment vertical="center" wrapText="1"/>
    </xf>
    <xf numFmtId="1" fontId="5" fillId="0" borderId="0" xfId="0" applyNumberFormat="1" applyFont="1"/>
    <xf numFmtId="0" fontId="15" fillId="2" borderId="1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1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164" fontId="9" fillId="5" borderId="1" xfId="8" applyFont="1" applyFill="1" applyBorder="1" applyAlignment="1">
      <alignment vertical="center"/>
    </xf>
    <xf numFmtId="165" fontId="9" fillId="5" borderId="1" xfId="8" applyNumberFormat="1" applyFont="1" applyFill="1" applyBorder="1" applyAlignment="1">
      <alignment vertical="center"/>
    </xf>
    <xf numFmtId="164" fontId="9" fillId="5" borderId="1" xfId="8" applyFont="1" applyFill="1" applyBorder="1" applyAlignment="1">
      <alignment horizontal="center" vertical="center"/>
    </xf>
    <xf numFmtId="165" fontId="9" fillId="0" borderId="1" xfId="8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4" fillId="0" borderId="1" xfId="70" applyFont="1" applyBorder="1" applyAlignment="1">
      <alignment horizontal="left" vertical="center" wrapText="1"/>
    </xf>
    <xf numFmtId="4" fontId="25" fillId="2" borderId="1" xfId="70" applyNumberFormat="1" applyFont="1" applyFill="1" applyBorder="1" applyAlignment="1">
      <alignment horizontal="center" vertical="center"/>
    </xf>
    <xf numFmtId="0" fontId="4" fillId="2" borderId="0" xfId="0" applyFont="1" applyFill="1"/>
    <xf numFmtId="165" fontId="9" fillId="2" borderId="1" xfId="8" applyNumberFormat="1" applyFont="1" applyFill="1" applyBorder="1" applyAlignment="1">
      <alignment horizontal="center" vertical="center" wrapText="1"/>
    </xf>
    <xf numFmtId="0" fontId="19" fillId="0" borderId="0" xfId="0" applyFont="1"/>
    <xf numFmtId="1" fontId="9" fillId="0" borderId="1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3" fillId="0" borderId="0" xfId="0" applyFont="1" applyAlignment="1">
      <alignment vertical="center"/>
    </xf>
    <xf numFmtId="164" fontId="33" fillId="0" borderId="0" xfId="8" applyFont="1" applyAlignment="1">
      <alignment horizontal="center" vertical="center"/>
    </xf>
    <xf numFmtId="164" fontId="9" fillId="4" borderId="1" xfId="8" applyFont="1" applyFill="1" applyBorder="1" applyAlignment="1">
      <alignment horizontal="center" vertical="center"/>
    </xf>
    <xf numFmtId="0" fontId="21" fillId="0" borderId="1" xfId="70" applyFont="1" applyBorder="1" applyAlignment="1">
      <alignment horizontal="center" vertical="center" wrapText="1"/>
    </xf>
    <xf numFmtId="0" fontId="20" fillId="0" borderId="1" xfId="70" applyFont="1" applyBorder="1" applyAlignment="1">
      <alignment horizontal="center" vertical="center"/>
    </xf>
    <xf numFmtId="166" fontId="22" fillId="0" borderId="1" xfId="72" applyFont="1" applyBorder="1" applyAlignment="1">
      <alignment horizontal="center" vertical="center"/>
    </xf>
    <xf numFmtId="4" fontId="22" fillId="0" borderId="1" xfId="7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23" fillId="0" borderId="1" xfId="70" applyFont="1" applyBorder="1" applyAlignment="1">
      <alignment horizontal="center" vertical="center" wrapText="1"/>
    </xf>
    <xf numFmtId="164" fontId="9" fillId="0" borderId="1" xfId="8" applyFont="1" applyBorder="1" applyAlignment="1">
      <alignment horizontal="center" vertical="center"/>
    </xf>
    <xf numFmtId="1" fontId="9" fillId="4" borderId="1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8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" fontId="9" fillId="5" borderId="1" xfId="8" applyNumberFormat="1" applyFont="1" applyFill="1" applyBorder="1" applyAlignment="1">
      <alignment horizontal="center" vertical="center"/>
    </xf>
    <xf numFmtId="167" fontId="35" fillId="0" borderId="0" xfId="8" applyNumberFormat="1" applyFont="1" applyAlignment="1">
      <alignment horizontal="left" vertical="center"/>
    </xf>
    <xf numFmtId="164" fontId="36" fillId="0" borderId="0" xfId="8" applyFont="1" applyAlignment="1">
      <alignment horizontal="center" vertical="center"/>
    </xf>
    <xf numFmtId="166" fontId="37" fillId="0" borderId="1" xfId="72" applyFont="1" applyBorder="1" applyAlignment="1">
      <alignment horizontal="center" vertical="center"/>
    </xf>
    <xf numFmtId="166" fontId="25" fillId="0" borderId="1" xfId="72" applyFont="1" applyBorder="1" applyAlignment="1">
      <alignment horizontal="center" vertical="center"/>
    </xf>
    <xf numFmtId="164" fontId="9" fillId="0" borderId="5" xfId="8" applyFont="1" applyFill="1" applyBorder="1" applyAlignment="1">
      <alignment horizontal="center" vertical="center"/>
    </xf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center" wrapText="1"/>
    </xf>
    <xf numFmtId="0" fontId="34" fillId="0" borderId="6" xfId="0" applyFont="1" applyBorder="1" applyAlignment="1">
      <alignment horizontal="center" vertical="center"/>
    </xf>
    <xf numFmtId="0" fontId="27" fillId="0" borderId="0" xfId="0" applyFont="1" applyAlignment="1">
      <alignment horizontal="center" vertical="top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/>
    <xf numFmtId="0" fontId="4" fillId="0" borderId="1" xfId="0" applyFont="1" applyBorder="1" applyAlignment="1"/>
  </cellXfs>
  <cellStyles count="74">
    <cellStyle name="ArtTitre" xfId="73" xr:uid="{00000000-0005-0000-0000-000000000000}"/>
    <cellStyle name="Euro" xfId="1" xr:uid="{00000000-0005-0000-0000-000001000000}"/>
    <cellStyle name="Euro 2" xfId="2" xr:uid="{00000000-0005-0000-0000-000002000000}"/>
    <cellStyle name="Euro 2 2" xfId="3" xr:uid="{00000000-0005-0000-0000-000003000000}"/>
    <cellStyle name="Euro 2 2 2" xfId="21" xr:uid="{00000000-0005-0000-0000-000004000000}"/>
    <cellStyle name="Euro 2 2 2 2" xfId="22" xr:uid="{00000000-0005-0000-0000-000005000000}"/>
    <cellStyle name="Euro 2 2 3" xfId="23" xr:uid="{00000000-0005-0000-0000-000006000000}"/>
    <cellStyle name="Euro 2 2 4" xfId="20" xr:uid="{00000000-0005-0000-0000-000007000000}"/>
    <cellStyle name="Euro 2 3" xfId="24" xr:uid="{00000000-0005-0000-0000-000008000000}"/>
    <cellStyle name="Euro 2 3 2" xfId="25" xr:uid="{00000000-0005-0000-0000-000009000000}"/>
    <cellStyle name="Euro 2 4" xfId="26" xr:uid="{00000000-0005-0000-0000-00000A000000}"/>
    <cellStyle name="Euro 2 5" xfId="19" xr:uid="{00000000-0005-0000-0000-00000B000000}"/>
    <cellStyle name="Euro 3" xfId="4" xr:uid="{00000000-0005-0000-0000-00000C000000}"/>
    <cellStyle name="Euro 3 2" xfId="5" xr:uid="{00000000-0005-0000-0000-00000D000000}"/>
    <cellStyle name="Euro 3 2 2" xfId="29" xr:uid="{00000000-0005-0000-0000-00000E000000}"/>
    <cellStyle name="Euro 3 2 3" xfId="30" xr:uid="{00000000-0005-0000-0000-00000F000000}"/>
    <cellStyle name="Euro 3 2 4" xfId="28" xr:uid="{00000000-0005-0000-0000-000010000000}"/>
    <cellStyle name="Euro 3 3" xfId="31" xr:uid="{00000000-0005-0000-0000-000011000000}"/>
    <cellStyle name="Euro 3 4" xfId="32" xr:uid="{00000000-0005-0000-0000-000012000000}"/>
    <cellStyle name="Euro 3 5" xfId="27" xr:uid="{00000000-0005-0000-0000-000013000000}"/>
    <cellStyle name="Euro 4" xfId="6" xr:uid="{00000000-0005-0000-0000-000014000000}"/>
    <cellStyle name="Euro 4 2" xfId="7" xr:uid="{00000000-0005-0000-0000-000015000000}"/>
    <cellStyle name="Euro 4 2 2" xfId="35" xr:uid="{00000000-0005-0000-0000-000016000000}"/>
    <cellStyle name="Euro 4 2 3" xfId="34" xr:uid="{00000000-0005-0000-0000-000017000000}"/>
    <cellStyle name="Euro 4 3" xfId="36" xr:uid="{00000000-0005-0000-0000-000018000000}"/>
    <cellStyle name="Euro 4 4" xfId="37" xr:uid="{00000000-0005-0000-0000-000019000000}"/>
    <cellStyle name="Euro 4 5" xfId="33" xr:uid="{00000000-0005-0000-0000-00001A000000}"/>
    <cellStyle name="Euro 5" xfId="38" xr:uid="{00000000-0005-0000-0000-00001B000000}"/>
    <cellStyle name="Euro 6" xfId="39" xr:uid="{00000000-0005-0000-0000-00001C000000}"/>
    <cellStyle name="Euro 7" xfId="18" xr:uid="{00000000-0005-0000-0000-00001D000000}"/>
    <cellStyle name="Milliers" xfId="8" builtinId="3"/>
    <cellStyle name="Milliers 2" xfId="9" xr:uid="{00000000-0005-0000-0000-00001F000000}"/>
    <cellStyle name="Milliers 2 10" xfId="72" xr:uid="{00000000-0005-0000-0000-000020000000}"/>
    <cellStyle name="Milliers 2 2" xfId="17" xr:uid="{00000000-0005-0000-0000-000021000000}"/>
    <cellStyle name="Milliers 2 2 2" xfId="42" xr:uid="{00000000-0005-0000-0000-000022000000}"/>
    <cellStyle name="Milliers 2 2 3" xfId="43" xr:uid="{00000000-0005-0000-0000-000023000000}"/>
    <cellStyle name="Milliers 2 2 4" xfId="41" xr:uid="{00000000-0005-0000-0000-000024000000}"/>
    <cellStyle name="Milliers 2 3" xfId="44" xr:uid="{00000000-0005-0000-0000-000025000000}"/>
    <cellStyle name="Milliers 2 4" xfId="45" xr:uid="{00000000-0005-0000-0000-000026000000}"/>
    <cellStyle name="Milliers 2 5" xfId="40" xr:uid="{00000000-0005-0000-0000-000027000000}"/>
    <cellStyle name="Milliers 3" xfId="10" xr:uid="{00000000-0005-0000-0000-000028000000}"/>
    <cellStyle name="Milliers 3 2" xfId="11" xr:uid="{00000000-0005-0000-0000-000029000000}"/>
    <cellStyle name="Milliers 3 2 2" xfId="48" xr:uid="{00000000-0005-0000-0000-00002A000000}"/>
    <cellStyle name="Milliers 3 2 2 2" xfId="49" xr:uid="{00000000-0005-0000-0000-00002B000000}"/>
    <cellStyle name="Milliers 3 2 3" xfId="50" xr:uid="{00000000-0005-0000-0000-00002C000000}"/>
    <cellStyle name="Milliers 3 2 4" xfId="47" xr:uid="{00000000-0005-0000-0000-00002D000000}"/>
    <cellStyle name="Milliers 3 3" xfId="51" xr:uid="{00000000-0005-0000-0000-00002E000000}"/>
    <cellStyle name="Milliers 3 3 2" xfId="52" xr:uid="{00000000-0005-0000-0000-00002F000000}"/>
    <cellStyle name="Milliers 3 3 3" xfId="53" xr:uid="{00000000-0005-0000-0000-000030000000}"/>
    <cellStyle name="Milliers 3 4" xfId="54" xr:uid="{00000000-0005-0000-0000-000031000000}"/>
    <cellStyle name="Milliers 3 5" xfId="55" xr:uid="{00000000-0005-0000-0000-000032000000}"/>
    <cellStyle name="Milliers 3 6" xfId="46" xr:uid="{00000000-0005-0000-0000-000033000000}"/>
    <cellStyle name="Milliers 4" xfId="12" xr:uid="{00000000-0005-0000-0000-000034000000}"/>
    <cellStyle name="Milliers 4 2" xfId="13" xr:uid="{00000000-0005-0000-0000-000035000000}"/>
    <cellStyle name="Milliers 4 2 2" xfId="58" xr:uid="{00000000-0005-0000-0000-000036000000}"/>
    <cellStyle name="Milliers 4 2 3" xfId="59" xr:uid="{00000000-0005-0000-0000-000037000000}"/>
    <cellStyle name="Milliers 4 2 4" xfId="57" xr:uid="{00000000-0005-0000-0000-000038000000}"/>
    <cellStyle name="Milliers 4 3" xfId="60" xr:uid="{00000000-0005-0000-0000-000039000000}"/>
    <cellStyle name="Milliers 4 4" xfId="61" xr:uid="{00000000-0005-0000-0000-00003A000000}"/>
    <cellStyle name="Milliers 4 5" xfId="56" xr:uid="{00000000-0005-0000-0000-00003B000000}"/>
    <cellStyle name="Milliers 5" xfId="14" xr:uid="{00000000-0005-0000-0000-00003C000000}"/>
    <cellStyle name="Milliers 5 2" xfId="15" xr:uid="{00000000-0005-0000-0000-00003D000000}"/>
    <cellStyle name="Milliers 5 2 2" xfId="64" xr:uid="{00000000-0005-0000-0000-00003E000000}"/>
    <cellStyle name="Milliers 5 2 3" xfId="63" xr:uid="{00000000-0005-0000-0000-00003F000000}"/>
    <cellStyle name="Milliers 5 3" xfId="65" xr:uid="{00000000-0005-0000-0000-000040000000}"/>
    <cellStyle name="Milliers 5 4" xfId="62" xr:uid="{00000000-0005-0000-0000-000041000000}"/>
    <cellStyle name="Milliers 6" xfId="66" xr:uid="{00000000-0005-0000-0000-000042000000}"/>
    <cellStyle name="Milliers 7" xfId="67" xr:uid="{00000000-0005-0000-0000-000043000000}"/>
    <cellStyle name="Normal" xfId="0" builtinId="0"/>
    <cellStyle name="Normal 2" xfId="16" xr:uid="{00000000-0005-0000-0000-000045000000}"/>
    <cellStyle name="Normal 2 2" xfId="69" xr:uid="{00000000-0005-0000-0000-000046000000}"/>
    <cellStyle name="Normal 2 2 10" xfId="70" xr:uid="{00000000-0005-0000-0000-000047000000}"/>
    <cellStyle name="Normal 2 3" xfId="68" xr:uid="{00000000-0005-0000-0000-000048000000}"/>
    <cellStyle name="Normal 4" xfId="71" xr:uid="{00000000-0005-0000-0000-000049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4248150</xdr:colOff>
          <xdr:row>0</xdr:row>
          <xdr:rowOff>114300</xdr:rowOff>
        </xdr:from>
        <xdr:to>
          <xdr:col>2</xdr:col>
          <xdr:colOff>66675</xdr:colOff>
          <xdr:row>2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BD480"/>
  <sheetViews>
    <sheetView tabSelected="1" view="pageBreakPreview" topLeftCell="A442" zoomScale="77" zoomScaleNormal="77" zoomScaleSheetLayoutView="77" workbookViewId="0">
      <selection activeCell="E419" sqref="E419"/>
    </sheetView>
  </sheetViews>
  <sheetFormatPr baseColWidth="10" defaultColWidth="11.42578125" defaultRowHeight="21.75" customHeight="1" x14ac:dyDescent="0.25"/>
  <cols>
    <col min="1" max="1" width="10.140625" style="18" customWidth="1"/>
    <col min="2" max="2" width="83.28515625" style="1" customWidth="1"/>
    <col min="3" max="3" width="8.7109375" style="3" customWidth="1"/>
    <col min="4" max="4" width="18.7109375" style="49" customWidth="1"/>
    <col min="5" max="5" width="18.85546875" style="40" customWidth="1"/>
    <col min="6" max="6" width="31" style="4" customWidth="1"/>
    <col min="7" max="7" width="14.28515625" style="1" customWidth="1"/>
    <col min="8" max="9" width="11.42578125" style="1"/>
    <col min="10" max="10" width="23.140625" style="1" customWidth="1"/>
    <col min="11" max="16384" width="11.42578125" style="1"/>
  </cols>
  <sheetData>
    <row r="1" spans="1:56" s="2" customFormat="1" ht="27.75" customHeight="1" x14ac:dyDescent="0.2">
      <c r="A1" s="90"/>
      <c r="B1" s="90"/>
      <c r="C1" s="90"/>
      <c r="D1" s="90"/>
      <c r="E1" s="90"/>
      <c r="F1" s="90"/>
    </row>
    <row r="2" spans="1:56" s="2" customFormat="1" ht="27.75" customHeight="1" x14ac:dyDescent="0.2">
      <c r="A2" s="91"/>
      <c r="B2" s="91"/>
      <c r="C2" s="91"/>
      <c r="D2" s="91"/>
      <c r="E2" s="91"/>
      <c r="F2" s="91"/>
    </row>
    <row r="3" spans="1:56" s="2" customFormat="1" ht="27.75" customHeight="1" x14ac:dyDescent="0.2">
      <c r="A3" s="92" t="s">
        <v>470</v>
      </c>
      <c r="B3" s="92"/>
      <c r="C3" s="92"/>
      <c r="D3" s="92"/>
      <c r="E3" s="92"/>
      <c r="F3" s="92"/>
    </row>
    <row r="4" spans="1:56" s="2" customFormat="1" ht="21.75" customHeight="1" x14ac:dyDescent="0.2">
      <c r="A4" s="92" t="s">
        <v>471</v>
      </c>
      <c r="B4" s="92"/>
      <c r="C4" s="92"/>
      <c r="D4" s="92"/>
      <c r="E4" s="92"/>
      <c r="F4" s="92"/>
    </row>
    <row r="5" spans="1:56" s="15" customFormat="1" ht="21.75" customHeight="1" x14ac:dyDescent="0.2">
      <c r="A5" s="92" t="s">
        <v>472</v>
      </c>
      <c r="B5" s="92"/>
      <c r="C5" s="92"/>
      <c r="D5" s="92"/>
      <c r="E5" s="92"/>
      <c r="F5" s="9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</row>
    <row r="6" spans="1:56" s="15" customFormat="1" ht="23.25" customHeight="1" x14ac:dyDescent="0.2">
      <c r="A6" s="87" t="s">
        <v>473</v>
      </c>
      <c r="B6" s="87"/>
      <c r="C6" s="87"/>
      <c r="D6" s="87"/>
      <c r="E6" s="87"/>
      <c r="F6" s="87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6" s="15" customFormat="1" ht="36.75" customHeight="1" x14ac:dyDescent="0.2">
      <c r="A7" s="88" t="s">
        <v>475</v>
      </c>
      <c r="B7" s="88"/>
      <c r="C7" s="88"/>
      <c r="D7" s="88"/>
      <c r="E7" s="88"/>
      <c r="F7" s="88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6" s="2" customFormat="1" ht="10.5" customHeight="1" x14ac:dyDescent="0.2">
      <c r="A8" s="65"/>
      <c r="B8" s="66"/>
      <c r="C8" s="67"/>
      <c r="D8" s="82"/>
      <c r="E8" s="83"/>
      <c r="F8" s="68"/>
    </row>
    <row r="9" spans="1:56" s="2" customFormat="1" ht="26.25" customHeight="1" x14ac:dyDescent="0.2">
      <c r="A9" s="89" t="s">
        <v>474</v>
      </c>
      <c r="B9" s="89"/>
      <c r="C9" s="89"/>
      <c r="D9" s="89"/>
      <c r="E9" s="89"/>
      <c r="F9" s="89"/>
    </row>
    <row r="10" spans="1:56" s="2" customFormat="1" ht="31.5" customHeight="1" x14ac:dyDescent="0.2">
      <c r="A10" s="25" t="s">
        <v>2</v>
      </c>
      <c r="B10" s="19" t="s">
        <v>1</v>
      </c>
      <c r="C10" s="5" t="s">
        <v>36</v>
      </c>
      <c r="D10" s="9" t="s">
        <v>35</v>
      </c>
      <c r="E10" s="32" t="s">
        <v>3</v>
      </c>
      <c r="F10" s="20" t="s">
        <v>52</v>
      </c>
    </row>
    <row r="11" spans="1:56" s="2" customFormat="1" ht="26.25" customHeight="1" x14ac:dyDescent="0.2">
      <c r="A11" s="11"/>
      <c r="B11" s="12" t="s">
        <v>16</v>
      </c>
      <c r="C11" s="21"/>
      <c r="D11" s="42"/>
      <c r="E11" s="33"/>
      <c r="F11" s="22"/>
    </row>
    <row r="12" spans="1:56" s="2" customFormat="1" ht="30" customHeight="1" x14ac:dyDescent="0.2">
      <c r="A12" s="52"/>
      <c r="B12" s="53" t="s">
        <v>223</v>
      </c>
      <c r="C12" s="54"/>
      <c r="D12" s="81"/>
      <c r="E12" s="55"/>
      <c r="F12" s="56"/>
    </row>
    <row r="13" spans="1:56" s="15" customFormat="1" ht="21.75" customHeight="1" x14ac:dyDescent="0.2">
      <c r="A13" s="24">
        <f>100+1</f>
        <v>101</v>
      </c>
      <c r="B13" s="50" t="s">
        <v>221</v>
      </c>
      <c r="C13" s="17" t="s">
        <v>9</v>
      </c>
      <c r="D13" s="17">
        <v>1400</v>
      </c>
      <c r="E13" s="35"/>
      <c r="F13" s="7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</row>
    <row r="14" spans="1:56" s="2" customFormat="1" ht="39" customHeight="1" x14ac:dyDescent="0.2">
      <c r="A14" s="24">
        <f>A13+1</f>
        <v>102</v>
      </c>
      <c r="B14" s="50" t="s">
        <v>141</v>
      </c>
      <c r="C14" s="7" t="s">
        <v>11</v>
      </c>
      <c r="D14" s="17">
        <v>1</v>
      </c>
      <c r="E14" s="35"/>
      <c r="F14" s="7"/>
    </row>
    <row r="15" spans="1:56" s="2" customFormat="1" ht="26.25" customHeight="1" x14ac:dyDescent="0.2">
      <c r="A15" s="25">
        <f t="shared" ref="A15:A21" si="0">A14+1</f>
        <v>103</v>
      </c>
      <c r="B15" s="31" t="s">
        <v>138</v>
      </c>
      <c r="C15" s="7" t="s">
        <v>9</v>
      </c>
      <c r="D15" s="9">
        <v>40</v>
      </c>
      <c r="E15" s="35"/>
      <c r="F15" s="7"/>
    </row>
    <row r="16" spans="1:56" s="2" customFormat="1" ht="26.25" customHeight="1" x14ac:dyDescent="0.2">
      <c r="A16" s="25">
        <f t="shared" si="0"/>
        <v>104</v>
      </c>
      <c r="B16" s="31" t="s">
        <v>222</v>
      </c>
      <c r="C16" s="7" t="s">
        <v>9</v>
      </c>
      <c r="D16" s="9">
        <v>1160</v>
      </c>
      <c r="E16" s="35"/>
      <c r="F16" s="7"/>
    </row>
    <row r="17" spans="1:56" s="15" customFormat="1" ht="21.75" customHeight="1" x14ac:dyDescent="0.2">
      <c r="A17" s="24">
        <f t="shared" si="0"/>
        <v>105</v>
      </c>
      <c r="B17" s="50" t="s">
        <v>139</v>
      </c>
      <c r="C17" s="7" t="s">
        <v>11</v>
      </c>
      <c r="D17" s="17">
        <v>1</v>
      </c>
      <c r="E17" s="35"/>
      <c r="F17" s="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</row>
    <row r="18" spans="1:56" s="2" customFormat="1" ht="26.25" customHeight="1" x14ac:dyDescent="0.2">
      <c r="A18" s="25">
        <f t="shared" si="0"/>
        <v>106</v>
      </c>
      <c r="B18" s="31" t="s">
        <v>137</v>
      </c>
      <c r="C18" s="7" t="s">
        <v>9</v>
      </c>
      <c r="D18" s="9">
        <v>5210</v>
      </c>
      <c r="E18" s="35"/>
      <c r="F18" s="7"/>
    </row>
    <row r="19" spans="1:56" s="2" customFormat="1" ht="26.25" customHeight="1" x14ac:dyDescent="0.2">
      <c r="A19" s="24">
        <f t="shared" si="0"/>
        <v>107</v>
      </c>
      <c r="B19" s="50" t="s">
        <v>140</v>
      </c>
      <c r="C19" s="7" t="s">
        <v>9</v>
      </c>
      <c r="D19" s="17">
        <v>120</v>
      </c>
      <c r="E19" s="35"/>
      <c r="F19" s="7"/>
    </row>
    <row r="20" spans="1:56" s="2" customFormat="1" ht="26.25" customHeight="1" x14ac:dyDescent="0.2">
      <c r="A20" s="24">
        <f t="shared" si="0"/>
        <v>108</v>
      </c>
      <c r="B20" s="50" t="s">
        <v>229</v>
      </c>
      <c r="C20" s="7" t="s">
        <v>9</v>
      </c>
      <c r="D20" s="17">
        <v>1200</v>
      </c>
      <c r="E20" s="35"/>
      <c r="F20" s="7"/>
    </row>
    <row r="21" spans="1:56" s="2" customFormat="1" ht="26.25" customHeight="1" x14ac:dyDescent="0.2">
      <c r="A21" s="25">
        <f t="shared" si="0"/>
        <v>109</v>
      </c>
      <c r="B21" s="31" t="s">
        <v>356</v>
      </c>
      <c r="C21" s="7" t="s">
        <v>11</v>
      </c>
      <c r="D21" s="9">
        <v>1</v>
      </c>
      <c r="E21" s="35"/>
      <c r="F21" s="7"/>
    </row>
    <row r="22" spans="1:56" s="2" customFormat="1" ht="26.25" customHeight="1" x14ac:dyDescent="0.2">
      <c r="A22" s="52"/>
      <c r="B22" s="53" t="s">
        <v>224</v>
      </c>
      <c r="C22" s="54"/>
      <c r="D22" s="81"/>
      <c r="E22" s="55"/>
      <c r="F22" s="56"/>
    </row>
    <row r="23" spans="1:56" s="2" customFormat="1" ht="26.25" customHeight="1" x14ac:dyDescent="0.2">
      <c r="A23" s="25">
        <f>+A21+1</f>
        <v>110</v>
      </c>
      <c r="B23" s="31" t="s">
        <v>142</v>
      </c>
      <c r="C23" s="7" t="s">
        <v>10</v>
      </c>
      <c r="D23" s="9">
        <v>550</v>
      </c>
      <c r="E23" s="35"/>
      <c r="F23" s="7"/>
    </row>
    <row r="24" spans="1:56" s="15" customFormat="1" ht="21.75" customHeight="1" x14ac:dyDescent="0.2">
      <c r="A24" s="25">
        <f t="shared" ref="A24:A25" si="1">+A23+1</f>
        <v>111</v>
      </c>
      <c r="B24" s="31" t="s">
        <v>5</v>
      </c>
      <c r="C24" s="7" t="s">
        <v>10</v>
      </c>
      <c r="D24" s="9">
        <v>550</v>
      </c>
      <c r="E24" s="35"/>
      <c r="F24" s="7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16" customFormat="1" ht="21.75" customHeight="1" x14ac:dyDescent="0.2">
      <c r="A25" s="25">
        <f t="shared" si="1"/>
        <v>112</v>
      </c>
      <c r="B25" s="31" t="s">
        <v>401</v>
      </c>
      <c r="C25" s="7" t="s">
        <v>10</v>
      </c>
      <c r="D25" s="9">
        <v>267</v>
      </c>
      <c r="E25" s="35"/>
      <c r="F25" s="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6" s="2" customFormat="1" ht="26.25" customHeight="1" x14ac:dyDescent="0.2">
      <c r="A26" s="52"/>
      <c r="B26" s="53" t="s">
        <v>225</v>
      </c>
      <c r="C26" s="54"/>
      <c r="D26" s="81"/>
      <c r="E26" s="55"/>
      <c r="F26" s="56"/>
    </row>
    <row r="27" spans="1:56" s="2" customFormat="1" ht="26.25" customHeight="1" x14ac:dyDescent="0.2">
      <c r="A27" s="25">
        <f>+A25+1</f>
        <v>113</v>
      </c>
      <c r="B27" s="31" t="s">
        <v>6</v>
      </c>
      <c r="C27" s="7" t="s">
        <v>10</v>
      </c>
      <c r="D27" s="9">
        <v>65</v>
      </c>
      <c r="E27" s="35"/>
      <c r="F27" s="7"/>
    </row>
    <row r="28" spans="1:56" s="2" customFormat="1" ht="26.25" customHeight="1" x14ac:dyDescent="0.2">
      <c r="A28" s="25">
        <f>+A27+1</f>
        <v>114</v>
      </c>
      <c r="B28" s="31" t="s">
        <v>13</v>
      </c>
      <c r="C28" s="7" t="s">
        <v>10</v>
      </c>
      <c r="D28" s="9">
        <v>10</v>
      </c>
      <c r="E28" s="35"/>
      <c r="F28" s="7"/>
    </row>
    <row r="29" spans="1:56" s="2" customFormat="1" ht="26.25" customHeight="1" x14ac:dyDescent="0.2">
      <c r="A29" s="25">
        <f t="shared" ref="A29:A32" si="2">+A28+1</f>
        <v>115</v>
      </c>
      <c r="B29" s="31" t="s">
        <v>402</v>
      </c>
      <c r="C29" s="7" t="s">
        <v>10</v>
      </c>
      <c r="D29" s="9">
        <v>220</v>
      </c>
      <c r="E29" s="35"/>
      <c r="F29" s="7"/>
    </row>
    <row r="30" spans="1:56" s="16" customFormat="1" ht="21.75" customHeight="1" x14ac:dyDescent="0.2">
      <c r="A30" s="25">
        <f t="shared" si="2"/>
        <v>116</v>
      </c>
      <c r="B30" s="31" t="s">
        <v>403</v>
      </c>
      <c r="C30" s="7" t="s">
        <v>50</v>
      </c>
      <c r="D30" s="9">
        <v>19800</v>
      </c>
      <c r="E30" s="35"/>
      <c r="F30" s="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6" s="2" customFormat="1" ht="39" customHeight="1" x14ac:dyDescent="0.2">
      <c r="A31" s="24">
        <f t="shared" si="2"/>
        <v>117</v>
      </c>
      <c r="B31" s="50" t="s">
        <v>12</v>
      </c>
      <c r="C31" s="7" t="s">
        <v>4</v>
      </c>
      <c r="D31" s="17">
        <v>600</v>
      </c>
      <c r="E31" s="35"/>
      <c r="F31" s="7"/>
    </row>
    <row r="32" spans="1:56" s="2" customFormat="1" ht="39" customHeight="1" x14ac:dyDescent="0.2">
      <c r="A32" s="25">
        <f t="shared" si="2"/>
        <v>118</v>
      </c>
      <c r="B32" s="31" t="s">
        <v>53</v>
      </c>
      <c r="C32" s="7" t="s">
        <v>9</v>
      </c>
      <c r="D32" s="9">
        <v>290</v>
      </c>
      <c r="E32" s="35"/>
      <c r="F32" s="7"/>
    </row>
    <row r="33" spans="1:56" s="2" customFormat="1" ht="30.75" customHeight="1" x14ac:dyDescent="0.2">
      <c r="A33" s="52"/>
      <c r="B33" s="53" t="s">
        <v>331</v>
      </c>
      <c r="C33" s="54"/>
      <c r="D33" s="81"/>
      <c r="E33" s="55"/>
      <c r="F33" s="56"/>
    </row>
    <row r="34" spans="1:56" s="2" customFormat="1" ht="33" customHeight="1" x14ac:dyDescent="0.2">
      <c r="A34" s="17"/>
      <c r="B34" s="23" t="s">
        <v>40</v>
      </c>
      <c r="C34" s="8"/>
      <c r="D34" s="47"/>
      <c r="E34" s="34"/>
      <c r="F34" s="7"/>
    </row>
    <row r="35" spans="1:56" s="2" customFormat="1" ht="31.5" customHeight="1" x14ac:dyDescent="0.2">
      <c r="A35" s="25">
        <f>A32+1</f>
        <v>119</v>
      </c>
      <c r="B35" s="31" t="s">
        <v>333</v>
      </c>
      <c r="C35" s="7" t="s">
        <v>4</v>
      </c>
      <c r="D35" s="9">
        <v>35</v>
      </c>
      <c r="E35" s="35"/>
      <c r="F35" s="7"/>
    </row>
    <row r="36" spans="1:56" s="2" customFormat="1" ht="29.25" customHeight="1" x14ac:dyDescent="0.2">
      <c r="A36" s="25">
        <f>+A35+1</f>
        <v>120</v>
      </c>
      <c r="B36" s="31" t="s">
        <v>334</v>
      </c>
      <c r="C36" s="7" t="s">
        <v>4</v>
      </c>
      <c r="D36" s="9">
        <v>135</v>
      </c>
      <c r="E36" s="35"/>
      <c r="F36" s="7"/>
    </row>
    <row r="37" spans="1:56" s="2" customFormat="1" ht="31.5" customHeight="1" x14ac:dyDescent="0.2">
      <c r="A37" s="25">
        <f>+A36+1</f>
        <v>121</v>
      </c>
      <c r="B37" s="31" t="s">
        <v>335</v>
      </c>
      <c r="C37" s="7" t="s">
        <v>4</v>
      </c>
      <c r="D37" s="9">
        <v>250</v>
      </c>
      <c r="E37" s="35"/>
      <c r="F37" s="7"/>
    </row>
    <row r="38" spans="1:56" s="2" customFormat="1" ht="26.25" customHeight="1" x14ac:dyDescent="0.2">
      <c r="A38" s="25">
        <f>+A37+1</f>
        <v>122</v>
      </c>
      <c r="B38" s="31" t="s">
        <v>336</v>
      </c>
      <c r="C38" s="7" t="s">
        <v>4</v>
      </c>
      <c r="D38" s="9">
        <v>930</v>
      </c>
      <c r="E38" s="35"/>
      <c r="F38" s="7"/>
    </row>
    <row r="39" spans="1:56" s="2" customFormat="1" ht="26.25" customHeight="1" x14ac:dyDescent="0.2">
      <c r="A39" s="9"/>
      <c r="B39" s="23" t="s">
        <v>41</v>
      </c>
      <c r="C39" s="8"/>
      <c r="D39" s="44"/>
      <c r="E39" s="8"/>
      <c r="F39" s="7"/>
    </row>
    <row r="40" spans="1:56" s="2" customFormat="1" ht="26.25" customHeight="1" x14ac:dyDescent="0.2">
      <c r="A40" s="25">
        <f>+A38+1</f>
        <v>123</v>
      </c>
      <c r="B40" s="31" t="s">
        <v>310</v>
      </c>
      <c r="C40" s="7" t="s">
        <v>0</v>
      </c>
      <c r="D40" s="9">
        <v>3</v>
      </c>
      <c r="E40" s="35"/>
      <c r="F40" s="7"/>
    </row>
    <row r="41" spans="1:56" s="2" customFormat="1" ht="26.25" customHeight="1" x14ac:dyDescent="0.2">
      <c r="A41" s="25">
        <f t="shared" ref="A41:A50" si="3">+A40+1</f>
        <v>124</v>
      </c>
      <c r="B41" s="31" t="s">
        <v>311</v>
      </c>
      <c r="C41" s="7" t="s">
        <v>0</v>
      </c>
      <c r="D41" s="9">
        <v>8</v>
      </c>
      <c r="E41" s="35"/>
      <c r="F41" s="7"/>
    </row>
    <row r="42" spans="1:56" s="15" customFormat="1" ht="21.75" customHeight="1" x14ac:dyDescent="0.2">
      <c r="A42" s="25">
        <f t="shared" si="3"/>
        <v>125</v>
      </c>
      <c r="B42" s="31" t="s">
        <v>362</v>
      </c>
      <c r="C42" s="7" t="s">
        <v>0</v>
      </c>
      <c r="D42" s="9">
        <v>2</v>
      </c>
      <c r="E42" s="35"/>
      <c r="F42" s="7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</row>
    <row r="43" spans="1:56" s="2" customFormat="1" ht="26.25" customHeight="1" x14ac:dyDescent="0.2">
      <c r="A43" s="25">
        <f t="shared" si="3"/>
        <v>126</v>
      </c>
      <c r="B43" s="31" t="s">
        <v>363</v>
      </c>
      <c r="C43" s="7" t="s">
        <v>0</v>
      </c>
      <c r="D43" s="9">
        <v>7</v>
      </c>
      <c r="E43" s="35"/>
      <c r="F43" s="7"/>
    </row>
    <row r="44" spans="1:56" s="2" customFormat="1" ht="26.25" customHeight="1" x14ac:dyDescent="0.2">
      <c r="A44" s="25">
        <f t="shared" si="3"/>
        <v>127</v>
      </c>
      <c r="B44" s="31" t="s">
        <v>364</v>
      </c>
      <c r="C44" s="7" t="s">
        <v>0</v>
      </c>
      <c r="D44" s="9">
        <v>20</v>
      </c>
      <c r="E44" s="35"/>
      <c r="F44" s="7"/>
    </row>
    <row r="45" spans="1:56" s="2" customFormat="1" ht="26.25" customHeight="1" x14ac:dyDescent="0.2">
      <c r="A45" s="25">
        <f t="shared" si="3"/>
        <v>128</v>
      </c>
      <c r="B45" s="31" t="s">
        <v>365</v>
      </c>
      <c r="C45" s="7" t="s">
        <v>0</v>
      </c>
      <c r="D45" s="9">
        <v>53</v>
      </c>
      <c r="E45" s="35"/>
      <c r="F45" s="7"/>
    </row>
    <row r="46" spans="1:56" s="15" customFormat="1" ht="21.75" customHeight="1" x14ac:dyDescent="0.2">
      <c r="A46" s="25">
        <f t="shared" si="3"/>
        <v>129</v>
      </c>
      <c r="B46" s="31" t="s">
        <v>366</v>
      </c>
      <c r="C46" s="7" t="s">
        <v>0</v>
      </c>
      <c r="D46" s="9">
        <v>112</v>
      </c>
      <c r="E46" s="35"/>
      <c r="F46" s="7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</row>
    <row r="47" spans="1:56" s="2" customFormat="1" ht="26.25" customHeight="1" x14ac:dyDescent="0.2">
      <c r="A47" s="25">
        <f t="shared" si="3"/>
        <v>130</v>
      </c>
      <c r="B47" s="31" t="s">
        <v>367</v>
      </c>
      <c r="C47" s="7" t="s">
        <v>0</v>
      </c>
      <c r="D47" s="9">
        <v>22</v>
      </c>
      <c r="E47" s="35"/>
      <c r="F47" s="7"/>
    </row>
    <row r="48" spans="1:56" s="2" customFormat="1" ht="26.25" customHeight="1" x14ac:dyDescent="0.2">
      <c r="A48" s="25">
        <f t="shared" si="3"/>
        <v>131</v>
      </c>
      <c r="B48" s="31" t="s">
        <v>443</v>
      </c>
      <c r="C48" s="7" t="s">
        <v>4</v>
      </c>
      <c r="D48" s="9">
        <v>25</v>
      </c>
      <c r="E48" s="35"/>
      <c r="F48" s="7"/>
    </row>
    <row r="49" spans="1:56" s="2" customFormat="1" ht="33.75" customHeight="1" x14ac:dyDescent="0.2">
      <c r="A49" s="25">
        <f t="shared" si="3"/>
        <v>132</v>
      </c>
      <c r="B49" s="31" t="s">
        <v>104</v>
      </c>
      <c r="C49" s="7" t="s">
        <v>4</v>
      </c>
      <c r="D49" s="9">
        <v>15</v>
      </c>
      <c r="E49" s="35"/>
      <c r="F49" s="7"/>
    </row>
    <row r="50" spans="1:56" s="2" customFormat="1" ht="33.75" customHeight="1" x14ac:dyDescent="0.2">
      <c r="A50" s="25">
        <f t="shared" si="3"/>
        <v>133</v>
      </c>
      <c r="B50" s="31" t="s">
        <v>361</v>
      </c>
      <c r="C50" s="7" t="s">
        <v>11</v>
      </c>
      <c r="D50" s="9">
        <v>2</v>
      </c>
      <c r="E50" s="35"/>
      <c r="F50" s="7"/>
    </row>
    <row r="51" spans="1:56" s="2" customFormat="1" ht="34.5" customHeight="1" x14ac:dyDescent="0.2">
      <c r="A51" s="52"/>
      <c r="B51" s="53" t="s">
        <v>332</v>
      </c>
      <c r="C51" s="54"/>
      <c r="D51" s="81"/>
      <c r="E51" s="55"/>
      <c r="F51" s="56"/>
    </row>
    <row r="52" spans="1:56" s="2" customFormat="1" ht="31.5" customHeight="1" x14ac:dyDescent="0.2">
      <c r="A52" s="25">
        <f>+A50+1</f>
        <v>134</v>
      </c>
      <c r="B52" s="31" t="s">
        <v>54</v>
      </c>
      <c r="C52" s="7" t="s">
        <v>9</v>
      </c>
      <c r="D52" s="9">
        <v>3223</v>
      </c>
      <c r="E52" s="35"/>
      <c r="F52" s="7"/>
    </row>
    <row r="53" spans="1:56" s="2" customFormat="1" ht="35.25" customHeight="1" x14ac:dyDescent="0.2">
      <c r="A53" s="25">
        <f>+A52+1</f>
        <v>135</v>
      </c>
      <c r="B53" s="31" t="s">
        <v>55</v>
      </c>
      <c r="C53" s="7" t="s">
        <v>9</v>
      </c>
      <c r="D53" s="9">
        <v>2260</v>
      </c>
      <c r="E53" s="35"/>
      <c r="F53" s="7"/>
    </row>
    <row r="54" spans="1:56" s="15" customFormat="1" ht="21.75" customHeight="1" x14ac:dyDescent="0.2">
      <c r="A54" s="25">
        <f>+A53+1</f>
        <v>136</v>
      </c>
      <c r="B54" s="31" t="s">
        <v>237</v>
      </c>
      <c r="C54" s="7" t="s">
        <v>9</v>
      </c>
      <c r="D54" s="9">
        <v>962</v>
      </c>
      <c r="E54" s="35"/>
      <c r="F54" s="7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</row>
    <row r="55" spans="1:56" s="2" customFormat="1" ht="39" customHeight="1" x14ac:dyDescent="0.2">
      <c r="A55" s="52"/>
      <c r="B55" s="53" t="s">
        <v>352</v>
      </c>
      <c r="C55" s="54"/>
      <c r="D55" s="81"/>
      <c r="E55" s="55"/>
      <c r="F55" s="56"/>
    </row>
    <row r="56" spans="1:56" s="2" customFormat="1" ht="26.25" customHeight="1" x14ac:dyDescent="0.2">
      <c r="A56" s="25">
        <f>+A54+1</f>
        <v>137</v>
      </c>
      <c r="B56" s="31" t="s">
        <v>127</v>
      </c>
      <c r="C56" s="7" t="s">
        <v>10</v>
      </c>
      <c r="D56" s="9">
        <v>404</v>
      </c>
      <c r="E56" s="35"/>
      <c r="F56" s="7"/>
    </row>
    <row r="57" spans="1:56" s="2" customFormat="1" ht="26.25" customHeight="1" x14ac:dyDescent="0.2">
      <c r="A57" s="25">
        <f>+A56+1</f>
        <v>138</v>
      </c>
      <c r="B57" s="31" t="s">
        <v>107</v>
      </c>
      <c r="C57" s="7" t="s">
        <v>50</v>
      </c>
      <c r="D57" s="9">
        <v>60506</v>
      </c>
      <c r="E57" s="35"/>
      <c r="F57" s="7"/>
    </row>
    <row r="58" spans="1:56" s="15" customFormat="1" ht="29.25" customHeight="1" x14ac:dyDescent="0.2">
      <c r="A58" s="25">
        <f t="shared" ref="A58:A62" si="4">+A57+1</f>
        <v>139</v>
      </c>
      <c r="B58" s="31" t="s">
        <v>368</v>
      </c>
      <c r="C58" s="7" t="s">
        <v>9</v>
      </c>
      <c r="D58" s="9">
        <v>300</v>
      </c>
      <c r="E58" s="35"/>
      <c r="F58" s="7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</row>
    <row r="59" spans="1:56" s="2" customFormat="1" ht="26.25" customHeight="1" x14ac:dyDescent="0.2">
      <c r="A59" s="25">
        <f t="shared" si="4"/>
        <v>140</v>
      </c>
      <c r="B59" s="31" t="s">
        <v>369</v>
      </c>
      <c r="C59" s="7" t="s">
        <v>9</v>
      </c>
      <c r="D59" s="9">
        <v>878</v>
      </c>
      <c r="E59" s="35"/>
      <c r="F59" s="7"/>
    </row>
    <row r="60" spans="1:56" s="2" customFormat="1" ht="35.25" customHeight="1" x14ac:dyDescent="0.2">
      <c r="A60" s="25">
        <f t="shared" si="4"/>
        <v>141</v>
      </c>
      <c r="B60" s="31" t="s">
        <v>404</v>
      </c>
      <c r="C60" s="7" t="s">
        <v>9</v>
      </c>
      <c r="D60" s="9">
        <v>87</v>
      </c>
      <c r="E60" s="35"/>
      <c r="F60" s="7"/>
    </row>
    <row r="61" spans="1:56" s="15" customFormat="1" ht="30.75" customHeight="1" x14ac:dyDescent="0.2">
      <c r="A61" s="25">
        <f t="shared" si="4"/>
        <v>142</v>
      </c>
      <c r="B61" s="31" t="s">
        <v>128</v>
      </c>
      <c r="C61" s="7" t="s">
        <v>9</v>
      </c>
      <c r="D61" s="9">
        <v>375</v>
      </c>
      <c r="E61" s="35"/>
      <c r="F61" s="7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</row>
    <row r="62" spans="1:56" s="2" customFormat="1" ht="26.25" customHeight="1" x14ac:dyDescent="0.2">
      <c r="A62" s="25">
        <f t="shared" si="4"/>
        <v>143</v>
      </c>
      <c r="B62" s="31" t="s">
        <v>129</v>
      </c>
      <c r="C62" s="7" t="s">
        <v>9</v>
      </c>
      <c r="D62" s="9">
        <v>1140</v>
      </c>
      <c r="E62" s="35"/>
      <c r="F62" s="7"/>
    </row>
    <row r="63" spans="1:56" s="2" customFormat="1" ht="26.25" customHeight="1" x14ac:dyDescent="0.2">
      <c r="A63" s="52"/>
      <c r="B63" s="53" t="s">
        <v>226</v>
      </c>
      <c r="C63" s="54"/>
      <c r="D63" s="81"/>
      <c r="E63" s="55"/>
      <c r="F63" s="56"/>
    </row>
    <row r="64" spans="1:56" s="2" customFormat="1" ht="26.25" customHeight="1" x14ac:dyDescent="0.2">
      <c r="A64" s="25">
        <f>+A62+1</f>
        <v>144</v>
      </c>
      <c r="B64" s="31" t="s">
        <v>370</v>
      </c>
      <c r="C64" s="7" t="s">
        <v>9</v>
      </c>
      <c r="D64" s="9">
        <v>2800</v>
      </c>
      <c r="E64" s="35"/>
      <c r="F64" s="7"/>
    </row>
    <row r="65" spans="1:56" s="2" customFormat="1" ht="26.25" customHeight="1" x14ac:dyDescent="0.2">
      <c r="A65" s="25">
        <f>+A64+1</f>
        <v>145</v>
      </c>
      <c r="B65" s="31" t="s">
        <v>371</v>
      </c>
      <c r="C65" s="7" t="s">
        <v>9</v>
      </c>
      <c r="D65" s="9">
        <v>1281</v>
      </c>
      <c r="E65" s="35"/>
      <c r="F65" s="7"/>
    </row>
    <row r="66" spans="1:56" s="2" customFormat="1" ht="26.25" customHeight="1" x14ac:dyDescent="0.2">
      <c r="A66" s="25">
        <f t="shared" ref="A66" si="5">+A65+1</f>
        <v>146</v>
      </c>
      <c r="B66" s="31" t="s">
        <v>61</v>
      </c>
      <c r="C66" s="7" t="s">
        <v>9</v>
      </c>
      <c r="D66" s="9">
        <v>25</v>
      </c>
      <c r="E66" s="35"/>
      <c r="F66" s="7"/>
    </row>
    <row r="67" spans="1:56" s="29" customFormat="1" ht="27.75" customHeight="1" x14ac:dyDescent="0.2">
      <c r="A67" s="52"/>
      <c r="B67" s="53" t="s">
        <v>227</v>
      </c>
      <c r="C67" s="54"/>
      <c r="D67" s="81"/>
      <c r="E67" s="55"/>
      <c r="F67" s="56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</row>
    <row r="68" spans="1:56" s="29" customFormat="1" ht="27.75" customHeight="1" x14ac:dyDescent="0.2">
      <c r="A68" s="25">
        <f>+A66+1</f>
        <v>147</v>
      </c>
      <c r="B68" s="31" t="s">
        <v>8</v>
      </c>
      <c r="C68" s="7" t="s">
        <v>9</v>
      </c>
      <c r="D68" s="9">
        <v>2200</v>
      </c>
      <c r="E68" s="35"/>
      <c r="F68" s="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</row>
    <row r="69" spans="1:56" s="15" customFormat="1" ht="31.5" customHeight="1" x14ac:dyDescent="0.2">
      <c r="A69" s="25">
        <f>+A68+1</f>
        <v>148</v>
      </c>
      <c r="B69" s="31" t="s">
        <v>14</v>
      </c>
      <c r="C69" s="7" t="s">
        <v>9</v>
      </c>
      <c r="D69" s="9">
        <v>8100</v>
      </c>
      <c r="E69" s="35"/>
      <c r="F69" s="7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</row>
    <row r="70" spans="1:56" s="2" customFormat="1" ht="26.25" customHeight="1" x14ac:dyDescent="0.2">
      <c r="A70" s="52"/>
      <c r="B70" s="53" t="s">
        <v>228</v>
      </c>
      <c r="C70" s="54"/>
      <c r="D70" s="81"/>
      <c r="E70" s="55"/>
      <c r="F70" s="56"/>
    </row>
    <row r="71" spans="1:56" s="2" customFormat="1" ht="26.25" customHeight="1" x14ac:dyDescent="0.2">
      <c r="A71" s="25">
        <f>+A69+1</f>
        <v>149</v>
      </c>
      <c r="B71" s="31" t="s">
        <v>30</v>
      </c>
      <c r="C71" s="7" t="s">
        <v>4</v>
      </c>
      <c r="D71" s="9">
        <v>730</v>
      </c>
      <c r="E71" s="35"/>
      <c r="F71" s="7"/>
    </row>
    <row r="72" spans="1:56" s="2" customFormat="1" ht="23.25" customHeight="1" x14ac:dyDescent="0.2">
      <c r="A72" s="25">
        <f>A71+1</f>
        <v>150</v>
      </c>
      <c r="B72" s="31" t="s">
        <v>130</v>
      </c>
      <c r="C72" s="7" t="s">
        <v>9</v>
      </c>
      <c r="D72" s="9">
        <v>15</v>
      </c>
      <c r="E72" s="35"/>
      <c r="F72" s="7"/>
    </row>
    <row r="73" spans="1:56" s="15" customFormat="1" ht="21.75" customHeight="1" x14ac:dyDescent="0.2">
      <c r="A73" s="25">
        <f t="shared" ref="A73:A75" si="6">A72+1</f>
        <v>151</v>
      </c>
      <c r="B73" s="31" t="s">
        <v>7</v>
      </c>
      <c r="C73" s="7" t="s">
        <v>4</v>
      </c>
      <c r="D73" s="9">
        <v>250</v>
      </c>
      <c r="E73" s="35"/>
      <c r="F73" s="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</row>
    <row r="74" spans="1:56" s="2" customFormat="1" ht="26.25" customHeight="1" x14ac:dyDescent="0.2">
      <c r="A74" s="25">
        <f t="shared" si="6"/>
        <v>152</v>
      </c>
      <c r="B74" s="31" t="s">
        <v>131</v>
      </c>
      <c r="C74" s="7" t="s">
        <v>9</v>
      </c>
      <c r="D74" s="9">
        <v>5</v>
      </c>
      <c r="E74" s="35"/>
      <c r="F74" s="7"/>
    </row>
    <row r="75" spans="1:56" s="2" customFormat="1" ht="26.25" customHeight="1" x14ac:dyDescent="0.2">
      <c r="A75" s="25">
        <f t="shared" si="6"/>
        <v>153</v>
      </c>
      <c r="B75" s="31" t="s">
        <v>58</v>
      </c>
      <c r="C75" s="7" t="s">
        <v>4</v>
      </c>
      <c r="D75" s="9">
        <v>80</v>
      </c>
      <c r="E75" s="35"/>
      <c r="F75" s="7"/>
    </row>
    <row r="76" spans="1:56" s="2" customFormat="1" ht="26.25" customHeight="1" x14ac:dyDescent="0.2">
      <c r="A76" s="94" t="s">
        <v>15</v>
      </c>
      <c r="B76" s="94"/>
      <c r="C76" s="10"/>
      <c r="D76" s="45"/>
      <c r="E76" s="37"/>
      <c r="F76" s="69"/>
      <c r="G76" s="78"/>
    </row>
    <row r="77" spans="1:56" s="15" customFormat="1" ht="21.75" customHeight="1" x14ac:dyDescent="0.2">
      <c r="A77" s="11"/>
      <c r="B77" s="12" t="s">
        <v>17</v>
      </c>
      <c r="C77" s="13"/>
      <c r="D77" s="46"/>
      <c r="E77" s="38"/>
      <c r="F77" s="1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</row>
    <row r="78" spans="1:56" s="2" customFormat="1" ht="26.25" customHeight="1" x14ac:dyDescent="0.2">
      <c r="A78" s="17"/>
      <c r="B78" s="23" t="s">
        <v>43</v>
      </c>
      <c r="C78" s="8"/>
      <c r="D78" s="47"/>
      <c r="E78" s="34"/>
      <c r="F78" s="7"/>
    </row>
    <row r="79" spans="1:56" s="2" customFormat="1" ht="31.5" customHeight="1" x14ac:dyDescent="0.2">
      <c r="A79" s="25">
        <v>201</v>
      </c>
      <c r="B79" s="31" t="s">
        <v>24</v>
      </c>
      <c r="C79" s="7" t="s">
        <v>9</v>
      </c>
      <c r="D79" s="9">
        <v>2470</v>
      </c>
      <c r="E79" s="35"/>
      <c r="F79" s="7"/>
    </row>
    <row r="80" spans="1:56" s="29" customFormat="1" ht="27.75" customHeight="1" x14ac:dyDescent="0.2">
      <c r="A80" s="25">
        <f>+A79+1</f>
        <v>202</v>
      </c>
      <c r="B80" s="31" t="s">
        <v>25</v>
      </c>
      <c r="C80" s="7" t="s">
        <v>9</v>
      </c>
      <c r="D80" s="9">
        <v>2470</v>
      </c>
      <c r="E80" s="35"/>
      <c r="F80" s="7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</row>
    <row r="81" spans="1:54" s="29" customFormat="1" ht="27.75" customHeight="1" x14ac:dyDescent="0.2">
      <c r="A81" s="25">
        <f>+A80+1</f>
        <v>203</v>
      </c>
      <c r="B81" s="31" t="s">
        <v>26</v>
      </c>
      <c r="C81" s="7" t="s">
        <v>4</v>
      </c>
      <c r="D81" s="9">
        <v>810</v>
      </c>
      <c r="E81" s="35"/>
      <c r="F81" s="7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</row>
    <row r="82" spans="1:54" s="30" customFormat="1" ht="24.75" customHeight="1" x14ac:dyDescent="0.2">
      <c r="A82" s="17"/>
      <c r="B82" s="23" t="s">
        <v>42</v>
      </c>
      <c r="C82" s="8"/>
      <c r="D82" s="47"/>
      <c r="E82" s="34"/>
      <c r="F82" s="7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</row>
    <row r="83" spans="1:54" s="30" customFormat="1" ht="30" customHeight="1" x14ac:dyDescent="0.2">
      <c r="A83" s="25">
        <f>+A81+1</f>
        <v>204</v>
      </c>
      <c r="B83" s="31" t="s">
        <v>372</v>
      </c>
      <c r="C83" s="7" t="s">
        <v>9</v>
      </c>
      <c r="D83" s="9">
        <v>2470</v>
      </c>
      <c r="E83" s="35"/>
      <c r="F83" s="7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</row>
    <row r="84" spans="1:54" s="30" customFormat="1" ht="24.75" customHeight="1" x14ac:dyDescent="0.2">
      <c r="A84" s="25">
        <f>+A83+1</f>
        <v>205</v>
      </c>
      <c r="B84" s="31" t="s">
        <v>27</v>
      </c>
      <c r="C84" s="7" t="s">
        <v>9</v>
      </c>
      <c r="D84" s="9">
        <v>280</v>
      </c>
      <c r="E84" s="35"/>
      <c r="F84" s="7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</row>
    <row r="85" spans="1:54" s="30" customFormat="1" ht="24.75" customHeight="1" x14ac:dyDescent="0.2">
      <c r="A85" s="25">
        <f t="shared" ref="A85" si="7">+A84+1</f>
        <v>206</v>
      </c>
      <c r="B85" s="31" t="s">
        <v>28</v>
      </c>
      <c r="C85" s="7" t="s">
        <v>4</v>
      </c>
      <c r="D85" s="9">
        <v>810</v>
      </c>
      <c r="E85" s="35"/>
      <c r="F85" s="7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</row>
    <row r="86" spans="1:54" s="30" customFormat="1" ht="24.75" customHeight="1" x14ac:dyDescent="0.2">
      <c r="A86" s="17"/>
      <c r="B86" s="23" t="s">
        <v>44</v>
      </c>
      <c r="C86" s="8"/>
      <c r="D86" s="47"/>
      <c r="E86" s="34"/>
      <c r="F86" s="7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</row>
    <row r="87" spans="1:54" s="30" customFormat="1" ht="24.75" customHeight="1" x14ac:dyDescent="0.2">
      <c r="A87" s="25">
        <f>+A85+1</f>
        <v>207</v>
      </c>
      <c r="B87" s="31" t="s">
        <v>60</v>
      </c>
      <c r="C87" s="7" t="s">
        <v>9</v>
      </c>
      <c r="D87" s="9">
        <v>2470</v>
      </c>
      <c r="E87" s="35"/>
      <c r="F87" s="7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</row>
    <row r="88" spans="1:54" s="30" customFormat="1" ht="24.75" customHeight="1" x14ac:dyDescent="0.2">
      <c r="A88" s="25">
        <f>+A87+1</f>
        <v>208</v>
      </c>
      <c r="B88" s="31" t="s">
        <v>29</v>
      </c>
      <c r="C88" s="7" t="s">
        <v>4</v>
      </c>
      <c r="D88" s="9">
        <v>810</v>
      </c>
      <c r="E88" s="35"/>
      <c r="F88" s="7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</row>
    <row r="89" spans="1:54" s="30" customFormat="1" ht="24.75" customHeight="1" x14ac:dyDescent="0.2">
      <c r="A89" s="94" t="s">
        <v>18</v>
      </c>
      <c r="B89" s="94"/>
      <c r="C89" s="10"/>
      <c r="D89" s="45"/>
      <c r="E89" s="37"/>
      <c r="F89" s="69"/>
      <c r="G89" s="79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</row>
    <row r="90" spans="1:54" s="30" customFormat="1" ht="24.75" customHeight="1" x14ac:dyDescent="0.2">
      <c r="A90" s="11"/>
      <c r="B90" s="12" t="s">
        <v>34</v>
      </c>
      <c r="C90" s="13"/>
      <c r="D90" s="46"/>
      <c r="E90" s="38"/>
      <c r="F90" s="1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</row>
    <row r="91" spans="1:54" s="30" customFormat="1" ht="24.75" customHeight="1" x14ac:dyDescent="0.2">
      <c r="A91" s="17"/>
      <c r="B91" s="23" t="s">
        <v>405</v>
      </c>
      <c r="C91" s="7"/>
      <c r="D91" s="47"/>
      <c r="E91" s="35"/>
      <c r="F91" s="7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</row>
    <row r="92" spans="1:54" s="30" customFormat="1" ht="24.75" customHeight="1" x14ac:dyDescent="0.2">
      <c r="A92" s="17">
        <v>301</v>
      </c>
      <c r="B92" s="50" t="s">
        <v>441</v>
      </c>
      <c r="C92" s="7" t="s">
        <v>9</v>
      </c>
      <c r="D92" s="47">
        <v>1150</v>
      </c>
      <c r="E92" s="35"/>
      <c r="F92" s="7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</row>
    <row r="93" spans="1:54" s="30" customFormat="1" ht="24.75" customHeight="1" x14ac:dyDescent="0.2">
      <c r="A93" s="17">
        <f t="shared" ref="A93:A108" si="8">+A92+1</f>
        <v>302</v>
      </c>
      <c r="B93" s="50" t="s">
        <v>406</v>
      </c>
      <c r="C93" s="7" t="s">
        <v>9</v>
      </c>
      <c r="D93" s="47">
        <v>35</v>
      </c>
      <c r="E93" s="35"/>
      <c r="F93" s="7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</row>
    <row r="94" spans="1:54" s="30" customFormat="1" ht="24.75" customHeight="1" x14ac:dyDescent="0.2">
      <c r="A94" s="17">
        <f t="shared" si="8"/>
        <v>303</v>
      </c>
      <c r="B94" s="50" t="s">
        <v>442</v>
      </c>
      <c r="C94" s="7" t="s">
        <v>4</v>
      </c>
      <c r="D94" s="47">
        <v>650</v>
      </c>
      <c r="E94" s="35"/>
      <c r="F94" s="7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</row>
    <row r="95" spans="1:54" s="30" customFormat="1" ht="24.75" customHeight="1" x14ac:dyDescent="0.2">
      <c r="A95" s="17">
        <f t="shared" si="8"/>
        <v>304</v>
      </c>
      <c r="B95" s="50" t="s">
        <v>407</v>
      </c>
      <c r="C95" s="7" t="s">
        <v>4</v>
      </c>
      <c r="D95" s="47">
        <v>120</v>
      </c>
      <c r="E95" s="35"/>
      <c r="F95" s="7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</row>
    <row r="96" spans="1:54" s="30" customFormat="1" ht="24.75" customHeight="1" x14ac:dyDescent="0.2">
      <c r="A96" s="17">
        <f t="shared" si="8"/>
        <v>305</v>
      </c>
      <c r="B96" s="50" t="s">
        <v>420</v>
      </c>
      <c r="C96" s="7" t="s">
        <v>4</v>
      </c>
      <c r="D96" s="47">
        <v>100</v>
      </c>
      <c r="E96" s="35"/>
      <c r="F96" s="7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</row>
    <row r="97" spans="1:54" s="30" customFormat="1" ht="24.75" customHeight="1" x14ac:dyDescent="0.2">
      <c r="A97" s="17">
        <f t="shared" si="8"/>
        <v>306</v>
      </c>
      <c r="B97" s="50" t="s">
        <v>145</v>
      </c>
      <c r="C97" s="7" t="s">
        <v>4</v>
      </c>
      <c r="D97" s="47">
        <v>750</v>
      </c>
      <c r="E97" s="35"/>
      <c r="F97" s="7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</row>
    <row r="98" spans="1:54" s="30" customFormat="1" ht="24.75" customHeight="1" x14ac:dyDescent="0.2">
      <c r="A98" s="17">
        <f t="shared" si="8"/>
        <v>307</v>
      </c>
      <c r="B98" s="50" t="s">
        <v>408</v>
      </c>
      <c r="C98" s="7" t="s">
        <v>4</v>
      </c>
      <c r="D98" s="47">
        <v>160</v>
      </c>
      <c r="E98" s="35"/>
      <c r="F98" s="7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</row>
    <row r="99" spans="1:54" s="30" customFormat="1" ht="24.75" customHeight="1" x14ac:dyDescent="0.2">
      <c r="A99" s="17">
        <f t="shared" si="8"/>
        <v>308</v>
      </c>
      <c r="B99" s="50" t="s">
        <v>146</v>
      </c>
      <c r="C99" s="7" t="s">
        <v>9</v>
      </c>
      <c r="D99" s="47">
        <v>30</v>
      </c>
      <c r="E99" s="35"/>
      <c r="F99" s="7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</row>
    <row r="100" spans="1:54" s="30" customFormat="1" ht="24.75" customHeight="1" x14ac:dyDescent="0.2">
      <c r="A100" s="17">
        <f t="shared" si="8"/>
        <v>309</v>
      </c>
      <c r="B100" s="50" t="s">
        <v>409</v>
      </c>
      <c r="C100" s="7" t="s">
        <v>9</v>
      </c>
      <c r="D100" s="47">
        <v>850</v>
      </c>
      <c r="E100" s="35"/>
      <c r="F100" s="7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</row>
    <row r="101" spans="1:54" s="30" customFormat="1" ht="24.75" customHeight="1" x14ac:dyDescent="0.2">
      <c r="A101" s="17"/>
      <c r="B101" s="23" t="s">
        <v>209</v>
      </c>
      <c r="C101" s="7"/>
      <c r="D101" s="47"/>
      <c r="E101" s="35"/>
      <c r="F101" s="7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</row>
    <row r="102" spans="1:54" s="30" customFormat="1" ht="24.75" customHeight="1" x14ac:dyDescent="0.2">
      <c r="A102" s="17">
        <f>+A100+1</f>
        <v>310</v>
      </c>
      <c r="B102" s="50" t="s">
        <v>410</v>
      </c>
      <c r="C102" s="7" t="s">
        <v>9</v>
      </c>
      <c r="D102" s="47">
        <v>1100</v>
      </c>
      <c r="E102" s="35"/>
      <c r="F102" s="7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</row>
    <row r="103" spans="1:54" s="30" customFormat="1" ht="24.75" customHeight="1" x14ac:dyDescent="0.2">
      <c r="A103" s="17">
        <f t="shared" si="8"/>
        <v>311</v>
      </c>
      <c r="B103" s="50" t="s">
        <v>411</v>
      </c>
      <c r="C103" s="7" t="s">
        <v>9</v>
      </c>
      <c r="D103" s="47">
        <v>120</v>
      </c>
      <c r="E103" s="35"/>
      <c r="F103" s="7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</row>
    <row r="104" spans="1:54" s="30" customFormat="1" ht="24.75" customHeight="1" x14ac:dyDescent="0.2">
      <c r="A104" s="17">
        <f t="shared" si="8"/>
        <v>312</v>
      </c>
      <c r="B104" s="50" t="s">
        <v>412</v>
      </c>
      <c r="C104" s="7" t="s">
        <v>9</v>
      </c>
      <c r="D104" s="47">
        <v>260</v>
      </c>
      <c r="E104" s="35"/>
      <c r="F104" s="7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</row>
    <row r="105" spans="1:54" s="30" customFormat="1" ht="24.75" customHeight="1" x14ac:dyDescent="0.2">
      <c r="A105" s="17">
        <f t="shared" si="8"/>
        <v>313</v>
      </c>
      <c r="B105" s="50" t="s">
        <v>413</v>
      </c>
      <c r="C105" s="7" t="s">
        <v>9</v>
      </c>
      <c r="D105" s="47">
        <v>140</v>
      </c>
      <c r="E105" s="35"/>
      <c r="F105" s="7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</row>
    <row r="106" spans="1:54" s="30" customFormat="1" ht="24.75" customHeight="1" x14ac:dyDescent="0.2">
      <c r="A106" s="17">
        <f t="shared" si="8"/>
        <v>314</v>
      </c>
      <c r="B106" s="50" t="s">
        <v>414</v>
      </c>
      <c r="C106" s="7" t="s">
        <v>9</v>
      </c>
      <c r="D106" s="47">
        <v>1800</v>
      </c>
      <c r="E106" s="35"/>
      <c r="F106" s="7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</row>
    <row r="107" spans="1:54" s="30" customFormat="1" ht="24.75" customHeight="1" x14ac:dyDescent="0.2">
      <c r="A107" s="17">
        <f t="shared" si="8"/>
        <v>315</v>
      </c>
      <c r="B107" s="50" t="s">
        <v>415</v>
      </c>
      <c r="C107" s="7" t="s">
        <v>9</v>
      </c>
      <c r="D107" s="47">
        <v>340</v>
      </c>
      <c r="E107" s="35"/>
      <c r="F107" s="7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</row>
    <row r="108" spans="1:54" s="30" customFormat="1" ht="24.75" customHeight="1" x14ac:dyDescent="0.2">
      <c r="A108" s="17">
        <f t="shared" si="8"/>
        <v>316</v>
      </c>
      <c r="B108" s="50" t="s">
        <v>147</v>
      </c>
      <c r="C108" s="7" t="s">
        <v>9</v>
      </c>
      <c r="D108" s="47">
        <v>220</v>
      </c>
      <c r="E108" s="35"/>
      <c r="F108" s="7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</row>
    <row r="109" spans="1:54" s="30" customFormat="1" ht="24.75" customHeight="1" x14ac:dyDescent="0.2">
      <c r="A109" s="17"/>
      <c r="B109" s="23" t="s">
        <v>148</v>
      </c>
      <c r="C109" s="7"/>
      <c r="D109" s="47"/>
      <c r="E109" s="35"/>
      <c r="F109" s="7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</row>
    <row r="110" spans="1:54" s="30" customFormat="1" ht="24.75" customHeight="1" x14ac:dyDescent="0.2">
      <c r="A110" s="17">
        <f>+A108+1</f>
        <v>317</v>
      </c>
      <c r="B110" s="50" t="s">
        <v>432</v>
      </c>
      <c r="C110" s="7" t="s">
        <v>0</v>
      </c>
      <c r="D110" s="47">
        <v>14</v>
      </c>
      <c r="E110" s="35"/>
      <c r="F110" s="7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</row>
    <row r="111" spans="1:54" s="30" customFormat="1" ht="24.75" customHeight="1" x14ac:dyDescent="0.2">
      <c r="A111" s="17">
        <f>+A110+1</f>
        <v>318</v>
      </c>
      <c r="B111" s="50" t="s">
        <v>439</v>
      </c>
      <c r="C111" s="7" t="s">
        <v>0</v>
      </c>
      <c r="D111" s="47">
        <v>12</v>
      </c>
      <c r="E111" s="35"/>
      <c r="F111" s="7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</row>
    <row r="112" spans="1:54" s="2" customFormat="1" ht="21.75" customHeight="1" x14ac:dyDescent="0.2">
      <c r="A112" s="17">
        <f>+A111+1</f>
        <v>319</v>
      </c>
      <c r="B112" s="50" t="s">
        <v>438</v>
      </c>
      <c r="C112" s="7" t="s">
        <v>149</v>
      </c>
      <c r="D112" s="47">
        <v>10</v>
      </c>
      <c r="E112" s="35"/>
      <c r="F112" s="7"/>
    </row>
    <row r="113" spans="1:54" s="2" customFormat="1" ht="21.75" customHeight="1" x14ac:dyDescent="0.2">
      <c r="A113" s="17">
        <f t="shared" ref="A113" si="9">+A112+1</f>
        <v>320</v>
      </c>
      <c r="B113" s="50" t="s">
        <v>437</v>
      </c>
      <c r="C113" s="7" t="s">
        <v>4</v>
      </c>
      <c r="D113" s="47">
        <v>50</v>
      </c>
      <c r="E113" s="35"/>
      <c r="F113" s="7"/>
    </row>
    <row r="114" spans="1:54" s="15" customFormat="1" ht="21.75" customHeight="1" x14ac:dyDescent="0.2">
      <c r="A114" s="17">
        <f>+A113+1</f>
        <v>321</v>
      </c>
      <c r="B114" s="50" t="s">
        <v>416</v>
      </c>
      <c r="C114" s="7" t="s">
        <v>11</v>
      </c>
      <c r="D114" s="47">
        <v>4</v>
      </c>
      <c r="E114" s="35"/>
      <c r="F114" s="7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</row>
    <row r="115" spans="1:54" s="30" customFormat="1" ht="24.75" customHeight="1" x14ac:dyDescent="0.2">
      <c r="A115" s="17">
        <f t="shared" ref="A115:A119" si="10">+A114+1</f>
        <v>322</v>
      </c>
      <c r="B115" s="50" t="s">
        <v>427</v>
      </c>
      <c r="C115" s="7" t="s">
        <v>9</v>
      </c>
      <c r="D115" s="47">
        <v>180</v>
      </c>
      <c r="E115" s="35"/>
      <c r="F115" s="7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</row>
    <row r="116" spans="1:54" s="2" customFormat="1" ht="39" customHeight="1" x14ac:dyDescent="0.2">
      <c r="A116" s="17">
        <f t="shared" si="10"/>
        <v>323</v>
      </c>
      <c r="B116" s="50" t="s">
        <v>428</v>
      </c>
      <c r="C116" s="7" t="s">
        <v>9</v>
      </c>
      <c r="D116" s="47">
        <v>90</v>
      </c>
      <c r="E116" s="35"/>
      <c r="F116" s="7"/>
    </row>
    <row r="117" spans="1:54" s="15" customFormat="1" ht="21.75" customHeight="1" x14ac:dyDescent="0.2">
      <c r="A117" s="17">
        <f t="shared" si="10"/>
        <v>324</v>
      </c>
      <c r="B117" s="50" t="s">
        <v>429</v>
      </c>
      <c r="C117" s="7" t="s">
        <v>9</v>
      </c>
      <c r="D117" s="47">
        <v>240</v>
      </c>
      <c r="E117" s="35"/>
      <c r="F117" s="7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</row>
    <row r="118" spans="1:54" s="2" customFormat="1" ht="33" customHeight="1" x14ac:dyDescent="0.2">
      <c r="A118" s="17">
        <f t="shared" si="10"/>
        <v>325</v>
      </c>
      <c r="B118" s="50" t="s">
        <v>430</v>
      </c>
      <c r="C118" s="7" t="s">
        <v>9</v>
      </c>
      <c r="D118" s="47">
        <v>22</v>
      </c>
      <c r="E118" s="35"/>
      <c r="F118" s="7"/>
    </row>
    <row r="119" spans="1:54" s="2" customFormat="1" ht="33" customHeight="1" x14ac:dyDescent="0.2">
      <c r="A119" s="17">
        <f t="shared" si="10"/>
        <v>326</v>
      </c>
      <c r="B119" s="50" t="s">
        <v>431</v>
      </c>
      <c r="C119" s="7" t="s">
        <v>0</v>
      </c>
      <c r="D119" s="47">
        <v>8</v>
      </c>
      <c r="E119" s="35"/>
      <c r="F119" s="7"/>
    </row>
    <row r="120" spans="1:54" s="2" customFormat="1" ht="30" customHeight="1" x14ac:dyDescent="0.2">
      <c r="A120" s="94" t="s">
        <v>21</v>
      </c>
      <c r="B120" s="94"/>
      <c r="C120" s="10"/>
      <c r="D120" s="45"/>
      <c r="E120" s="37"/>
      <c r="F120" s="69"/>
      <c r="G120" s="78"/>
    </row>
    <row r="121" spans="1:54" s="2" customFormat="1" ht="30" customHeight="1" x14ac:dyDescent="0.2">
      <c r="A121" s="11"/>
      <c r="B121" s="12" t="s">
        <v>59</v>
      </c>
      <c r="C121" s="13"/>
      <c r="D121" s="46"/>
      <c r="E121" s="38"/>
      <c r="F121" s="13"/>
    </row>
    <row r="122" spans="1:54" s="2" customFormat="1" ht="32.25" customHeight="1" x14ac:dyDescent="0.2">
      <c r="A122" s="17"/>
      <c r="B122" s="23" t="s">
        <v>134</v>
      </c>
      <c r="C122" s="8"/>
      <c r="D122" s="47"/>
      <c r="E122" s="34"/>
      <c r="F122" s="7"/>
    </row>
    <row r="123" spans="1:54" s="2" customFormat="1" ht="32.25" customHeight="1" x14ac:dyDescent="0.2">
      <c r="A123" s="17">
        <v>401</v>
      </c>
      <c r="B123" s="50" t="s">
        <v>150</v>
      </c>
      <c r="C123" s="7" t="s">
        <v>9</v>
      </c>
      <c r="D123" s="47">
        <v>220</v>
      </c>
      <c r="E123" s="35"/>
      <c r="F123" s="7"/>
    </row>
    <row r="124" spans="1:54" s="2" customFormat="1" ht="32.25" customHeight="1" x14ac:dyDescent="0.2">
      <c r="A124" s="17">
        <f>+A123+1</f>
        <v>402</v>
      </c>
      <c r="B124" s="50" t="s">
        <v>151</v>
      </c>
      <c r="C124" s="7" t="s">
        <v>9</v>
      </c>
      <c r="D124" s="47">
        <v>55</v>
      </c>
      <c r="E124" s="35"/>
      <c r="F124" s="7"/>
    </row>
    <row r="125" spans="1:54" s="2" customFormat="1" ht="39" customHeight="1" x14ac:dyDescent="0.2">
      <c r="A125" s="25">
        <f t="shared" ref="A125" si="11">+A124+1</f>
        <v>403</v>
      </c>
      <c r="B125" s="31" t="s">
        <v>152</v>
      </c>
      <c r="C125" s="7" t="s">
        <v>9</v>
      </c>
      <c r="D125" s="9">
        <v>1</v>
      </c>
      <c r="E125" s="35"/>
      <c r="F125" s="7"/>
    </row>
    <row r="126" spans="1:54" s="2" customFormat="1" ht="30" customHeight="1" x14ac:dyDescent="0.2">
      <c r="A126" s="17"/>
      <c r="B126" s="23" t="s">
        <v>135</v>
      </c>
      <c r="C126" s="8"/>
      <c r="D126" s="47"/>
      <c r="E126" s="34"/>
      <c r="F126" s="7"/>
    </row>
    <row r="127" spans="1:54" s="2" customFormat="1" ht="39" customHeight="1" x14ac:dyDescent="0.2">
      <c r="A127" s="25">
        <f>+A125+1</f>
        <v>404</v>
      </c>
      <c r="B127" s="31" t="s">
        <v>153</v>
      </c>
      <c r="C127" s="7" t="s">
        <v>9</v>
      </c>
      <c r="D127" s="9">
        <v>35</v>
      </c>
      <c r="E127" s="35"/>
      <c r="F127" s="7"/>
    </row>
    <row r="128" spans="1:54" s="2" customFormat="1" ht="39" customHeight="1" x14ac:dyDescent="0.2">
      <c r="A128" s="25">
        <f>+A127+1</f>
        <v>405</v>
      </c>
      <c r="B128" s="31" t="s">
        <v>154</v>
      </c>
      <c r="C128" s="7" t="s">
        <v>9</v>
      </c>
      <c r="D128" s="9">
        <v>75</v>
      </c>
      <c r="E128" s="35"/>
      <c r="F128" s="7"/>
    </row>
    <row r="129" spans="1:54" s="2" customFormat="1" ht="39" customHeight="1" x14ac:dyDescent="0.2">
      <c r="A129" s="25">
        <f>+A128+1</f>
        <v>406</v>
      </c>
      <c r="B129" s="31" t="s">
        <v>155</v>
      </c>
      <c r="C129" s="7" t="s">
        <v>9</v>
      </c>
      <c r="D129" s="9">
        <v>1</v>
      </c>
      <c r="E129" s="35"/>
      <c r="F129" s="7"/>
    </row>
    <row r="130" spans="1:54" s="2" customFormat="1" ht="39" customHeight="1" x14ac:dyDescent="0.2">
      <c r="A130" s="25">
        <f t="shared" ref="A130:A146" si="12">+A129+1</f>
        <v>407</v>
      </c>
      <c r="B130" s="31" t="s">
        <v>156</v>
      </c>
      <c r="C130" s="7" t="s">
        <v>9</v>
      </c>
      <c r="D130" s="9">
        <v>13</v>
      </c>
      <c r="E130" s="35"/>
      <c r="F130" s="7"/>
    </row>
    <row r="131" spans="1:54" s="2" customFormat="1" ht="39" customHeight="1" x14ac:dyDescent="0.2">
      <c r="A131" s="25">
        <f t="shared" si="12"/>
        <v>408</v>
      </c>
      <c r="B131" s="31" t="s">
        <v>157</v>
      </c>
      <c r="C131" s="7" t="s">
        <v>9</v>
      </c>
      <c r="D131" s="9">
        <v>2</v>
      </c>
      <c r="E131" s="35"/>
      <c r="F131" s="7"/>
    </row>
    <row r="132" spans="1:54" s="2" customFormat="1" ht="39" customHeight="1" x14ac:dyDescent="0.2">
      <c r="A132" s="25">
        <f t="shared" si="12"/>
        <v>409</v>
      </c>
      <c r="B132" s="31" t="s">
        <v>158</v>
      </c>
      <c r="C132" s="7" t="s">
        <v>9</v>
      </c>
      <c r="D132" s="9">
        <v>42</v>
      </c>
      <c r="E132" s="35"/>
      <c r="F132" s="7"/>
    </row>
    <row r="133" spans="1:54" s="2" customFormat="1" ht="39" customHeight="1" x14ac:dyDescent="0.2">
      <c r="A133" s="25">
        <f t="shared" si="12"/>
        <v>410</v>
      </c>
      <c r="B133" s="31" t="s">
        <v>159</v>
      </c>
      <c r="C133" s="7" t="s">
        <v>9</v>
      </c>
      <c r="D133" s="9">
        <v>70</v>
      </c>
      <c r="E133" s="35"/>
      <c r="F133" s="7"/>
    </row>
    <row r="134" spans="1:54" s="2" customFormat="1" ht="39" customHeight="1" x14ac:dyDescent="0.2">
      <c r="A134" s="25">
        <f t="shared" si="12"/>
        <v>411</v>
      </c>
      <c r="B134" s="31" t="s">
        <v>160</v>
      </c>
      <c r="C134" s="7" t="s">
        <v>9</v>
      </c>
      <c r="D134" s="9">
        <v>9</v>
      </c>
      <c r="E134" s="35"/>
      <c r="F134" s="7"/>
    </row>
    <row r="135" spans="1:54" s="2" customFormat="1" ht="39" customHeight="1" x14ac:dyDescent="0.2">
      <c r="A135" s="25">
        <f t="shared" si="12"/>
        <v>412</v>
      </c>
      <c r="B135" s="31" t="s">
        <v>161</v>
      </c>
      <c r="C135" s="7" t="s">
        <v>9</v>
      </c>
      <c r="D135" s="9">
        <v>15</v>
      </c>
      <c r="E135" s="35"/>
      <c r="F135" s="7"/>
    </row>
    <row r="136" spans="1:54" s="2" customFormat="1" ht="39" customHeight="1" x14ac:dyDescent="0.2">
      <c r="A136" s="25">
        <f t="shared" si="12"/>
        <v>413</v>
      </c>
      <c r="B136" s="31" t="s">
        <v>162</v>
      </c>
      <c r="C136" s="7" t="s">
        <v>9</v>
      </c>
      <c r="D136" s="9">
        <v>8</v>
      </c>
      <c r="E136" s="35"/>
      <c r="F136" s="7"/>
    </row>
    <row r="137" spans="1:54" s="2" customFormat="1" ht="39" customHeight="1" x14ac:dyDescent="0.2">
      <c r="A137" s="25">
        <f t="shared" si="12"/>
        <v>414</v>
      </c>
      <c r="B137" s="31" t="s">
        <v>163</v>
      </c>
      <c r="C137" s="7" t="s">
        <v>9</v>
      </c>
      <c r="D137" s="9">
        <v>7</v>
      </c>
      <c r="E137" s="35"/>
      <c r="F137" s="7"/>
    </row>
    <row r="138" spans="1:54" s="15" customFormat="1" ht="27.75" customHeight="1" x14ac:dyDescent="0.2">
      <c r="A138" s="25">
        <f t="shared" si="12"/>
        <v>415</v>
      </c>
      <c r="B138" s="31" t="s">
        <v>164</v>
      </c>
      <c r="C138" s="7" t="s">
        <v>9</v>
      </c>
      <c r="D138" s="9">
        <v>1</v>
      </c>
      <c r="E138" s="35"/>
      <c r="F138" s="7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</row>
    <row r="139" spans="1:54" s="30" customFormat="1" ht="27.75" customHeight="1" x14ac:dyDescent="0.2">
      <c r="A139" s="25">
        <f t="shared" si="12"/>
        <v>416</v>
      </c>
      <c r="B139" s="31" t="s">
        <v>165</v>
      </c>
      <c r="C139" s="7" t="s">
        <v>9</v>
      </c>
      <c r="D139" s="9">
        <v>2</v>
      </c>
      <c r="E139" s="35"/>
      <c r="F139" s="7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</row>
    <row r="140" spans="1:54" s="30" customFormat="1" ht="27.75" customHeight="1" x14ac:dyDescent="0.2">
      <c r="A140" s="25">
        <f t="shared" si="12"/>
        <v>417</v>
      </c>
      <c r="B140" s="31" t="s">
        <v>166</v>
      </c>
      <c r="C140" s="7" t="s">
        <v>9</v>
      </c>
      <c r="D140" s="9">
        <v>3</v>
      </c>
      <c r="E140" s="35"/>
      <c r="F140" s="7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</row>
    <row r="141" spans="1:54" s="30" customFormat="1" ht="30" customHeight="1" x14ac:dyDescent="0.2">
      <c r="A141" s="25">
        <f t="shared" si="12"/>
        <v>418</v>
      </c>
      <c r="B141" s="31" t="s">
        <v>167</v>
      </c>
      <c r="C141" s="7" t="s">
        <v>9</v>
      </c>
      <c r="D141" s="9">
        <v>3</v>
      </c>
      <c r="E141" s="35"/>
      <c r="F141" s="7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</row>
    <row r="142" spans="1:54" s="30" customFormat="1" ht="30" customHeight="1" x14ac:dyDescent="0.2">
      <c r="A142" s="25">
        <f t="shared" si="12"/>
        <v>419</v>
      </c>
      <c r="B142" s="31" t="s">
        <v>168</v>
      </c>
      <c r="C142" s="7" t="s">
        <v>9</v>
      </c>
      <c r="D142" s="9">
        <v>2</v>
      </c>
      <c r="E142" s="35"/>
      <c r="F142" s="7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</row>
    <row r="143" spans="1:54" s="30" customFormat="1" ht="30" customHeight="1" x14ac:dyDescent="0.2">
      <c r="A143" s="25">
        <f t="shared" si="12"/>
        <v>420</v>
      </c>
      <c r="B143" s="31" t="s">
        <v>169</v>
      </c>
      <c r="C143" s="7" t="s">
        <v>9</v>
      </c>
      <c r="D143" s="9">
        <v>2</v>
      </c>
      <c r="E143" s="35"/>
      <c r="F143" s="7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</row>
    <row r="144" spans="1:54" s="30" customFormat="1" ht="30" customHeight="1" x14ac:dyDescent="0.2">
      <c r="A144" s="25">
        <f t="shared" si="12"/>
        <v>421</v>
      </c>
      <c r="B144" s="31" t="s">
        <v>170</v>
      </c>
      <c r="C144" s="7" t="s">
        <v>9</v>
      </c>
      <c r="D144" s="9">
        <v>22</v>
      </c>
      <c r="E144" s="35"/>
      <c r="F144" s="7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</row>
    <row r="145" spans="1:56" s="2" customFormat="1" ht="30" customHeight="1" x14ac:dyDescent="0.2">
      <c r="A145" s="25">
        <f t="shared" si="12"/>
        <v>422</v>
      </c>
      <c r="B145" s="31" t="s">
        <v>171</v>
      </c>
      <c r="C145" s="7" t="s">
        <v>9</v>
      </c>
      <c r="D145" s="9">
        <v>10</v>
      </c>
      <c r="E145" s="35"/>
      <c r="F145" s="7"/>
    </row>
    <row r="146" spans="1:56" s="2" customFormat="1" ht="30" customHeight="1" x14ac:dyDescent="0.2">
      <c r="A146" s="25">
        <f t="shared" si="12"/>
        <v>423</v>
      </c>
      <c r="B146" s="31" t="s">
        <v>172</v>
      </c>
      <c r="C146" s="7" t="s">
        <v>9</v>
      </c>
      <c r="D146" s="9">
        <v>12</v>
      </c>
      <c r="E146" s="35"/>
      <c r="F146" s="7"/>
    </row>
    <row r="147" spans="1:56" s="2" customFormat="1" ht="29.25" customHeight="1" x14ac:dyDescent="0.2">
      <c r="A147" s="17"/>
      <c r="B147" s="23" t="s">
        <v>126</v>
      </c>
      <c r="C147" s="8"/>
      <c r="D147" s="47"/>
      <c r="E147" s="34"/>
      <c r="F147" s="7"/>
    </row>
    <row r="148" spans="1:56" s="2" customFormat="1" ht="29.25" customHeight="1" x14ac:dyDescent="0.2">
      <c r="A148" s="17">
        <f>+A146+1</f>
        <v>424</v>
      </c>
      <c r="B148" s="50" t="s">
        <v>173</v>
      </c>
      <c r="C148" s="7" t="s">
        <v>9</v>
      </c>
      <c r="D148" s="47">
        <v>120</v>
      </c>
      <c r="E148" s="35"/>
      <c r="F148" s="7"/>
    </row>
    <row r="149" spans="1:56" s="51" customFormat="1" ht="25.5" customHeight="1" x14ac:dyDescent="0.2">
      <c r="A149" s="17">
        <f>+A148+1</f>
        <v>425</v>
      </c>
      <c r="B149" s="50" t="s">
        <v>174</v>
      </c>
      <c r="C149" s="7" t="s">
        <v>9</v>
      </c>
      <c r="D149" s="47">
        <v>150</v>
      </c>
      <c r="E149" s="35"/>
      <c r="F149" s="7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</row>
    <row r="150" spans="1:56" s="2" customFormat="1" ht="21.75" customHeight="1" x14ac:dyDescent="0.2">
      <c r="A150" s="17">
        <f>+A149+1</f>
        <v>426</v>
      </c>
      <c r="B150" s="50" t="s">
        <v>175</v>
      </c>
      <c r="C150" s="7" t="s">
        <v>4</v>
      </c>
      <c r="D150" s="47">
        <v>20</v>
      </c>
      <c r="E150" s="35"/>
      <c r="F150" s="7"/>
    </row>
    <row r="151" spans="1:56" s="15" customFormat="1" ht="21.75" customHeight="1" x14ac:dyDescent="0.2">
      <c r="A151" s="17">
        <f t="shared" ref="A151:A153" si="13">+A150+1</f>
        <v>427</v>
      </c>
      <c r="B151" s="50" t="s">
        <v>176</v>
      </c>
      <c r="C151" s="7" t="s">
        <v>4</v>
      </c>
      <c r="D151" s="47">
        <v>20</v>
      </c>
      <c r="E151" s="35"/>
      <c r="F151" s="7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</row>
    <row r="152" spans="1:56" s="15" customFormat="1" ht="21.75" customHeight="1" x14ac:dyDescent="0.2">
      <c r="A152" s="17">
        <f t="shared" si="13"/>
        <v>428</v>
      </c>
      <c r="B152" s="50" t="s">
        <v>177</v>
      </c>
      <c r="C152" s="7" t="s">
        <v>4</v>
      </c>
      <c r="D152" s="47">
        <v>85</v>
      </c>
      <c r="E152" s="35"/>
      <c r="F152" s="7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</row>
    <row r="153" spans="1:56" s="30" customFormat="1" ht="24.75" customHeight="1" x14ac:dyDescent="0.2">
      <c r="A153" s="17">
        <f t="shared" si="13"/>
        <v>429</v>
      </c>
      <c r="B153" s="50" t="s">
        <v>178</v>
      </c>
      <c r="C153" s="7" t="s">
        <v>9</v>
      </c>
      <c r="D153" s="47">
        <v>60</v>
      </c>
      <c r="E153" s="35"/>
      <c r="F153" s="7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</row>
    <row r="154" spans="1:56" s="15" customFormat="1" ht="21.75" customHeight="1" x14ac:dyDescent="0.2">
      <c r="A154" s="94" t="s">
        <v>108</v>
      </c>
      <c r="B154" s="94"/>
      <c r="C154" s="10"/>
      <c r="D154" s="45"/>
      <c r="E154" s="37"/>
      <c r="F154" s="69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</row>
    <row r="155" spans="1:56" s="30" customFormat="1" ht="24.75" customHeight="1" x14ac:dyDescent="0.2">
      <c r="A155" s="12"/>
      <c r="B155" s="12" t="s">
        <v>133</v>
      </c>
      <c r="C155" s="12"/>
      <c r="D155" s="12"/>
      <c r="E155" s="12"/>
      <c r="F155" s="1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</row>
    <row r="156" spans="1:56" s="29" customFormat="1" ht="33" customHeight="1" x14ac:dyDescent="0.2">
      <c r="A156" s="25">
        <f>500+1</f>
        <v>501</v>
      </c>
      <c r="B156" s="31" t="s">
        <v>230</v>
      </c>
      <c r="C156" s="14" t="s">
        <v>50</v>
      </c>
      <c r="D156" s="9">
        <v>7000</v>
      </c>
      <c r="E156" s="36"/>
      <c r="F156" s="14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</row>
    <row r="157" spans="1:56" s="29" customFormat="1" ht="36.75" customHeight="1" x14ac:dyDescent="0.2">
      <c r="A157" s="25">
        <f>A156+1</f>
        <v>502</v>
      </c>
      <c r="B157" s="31" t="s">
        <v>136</v>
      </c>
      <c r="C157" s="14" t="s">
        <v>9</v>
      </c>
      <c r="D157" s="9">
        <v>217</v>
      </c>
      <c r="E157" s="36"/>
      <c r="F157" s="14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</row>
    <row r="158" spans="1:56" s="29" customFormat="1" ht="36.75" customHeight="1" x14ac:dyDescent="0.2">
      <c r="A158" s="25">
        <f>A157+1</f>
        <v>503</v>
      </c>
      <c r="B158" s="50" t="s">
        <v>436</v>
      </c>
      <c r="C158" s="7" t="s">
        <v>11</v>
      </c>
      <c r="D158" s="47">
        <v>11</v>
      </c>
      <c r="E158" s="35"/>
      <c r="F158" s="7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</row>
    <row r="159" spans="1:56" s="30" customFormat="1" ht="24.75" customHeight="1" x14ac:dyDescent="0.2">
      <c r="A159" s="94" t="s">
        <v>132</v>
      </c>
      <c r="B159" s="94"/>
      <c r="C159" s="94"/>
      <c r="D159" s="94"/>
      <c r="E159" s="80"/>
      <c r="F159" s="69"/>
      <c r="G159" s="7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</row>
    <row r="160" spans="1:56" s="30" customFormat="1" ht="24.75" customHeight="1" x14ac:dyDescent="0.2">
      <c r="A160" s="11"/>
      <c r="B160" s="12" t="s">
        <v>143</v>
      </c>
      <c r="C160" s="13"/>
      <c r="D160" s="46"/>
      <c r="E160" s="38"/>
      <c r="F160" s="1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</row>
    <row r="161" spans="1:56" s="30" customFormat="1" ht="24.75" customHeight="1" x14ac:dyDescent="0.2">
      <c r="A161" s="17"/>
      <c r="B161" s="23" t="s">
        <v>19</v>
      </c>
      <c r="C161" s="8"/>
      <c r="D161" s="47"/>
      <c r="E161" s="34"/>
      <c r="F161" s="7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</row>
    <row r="162" spans="1:56" s="30" customFormat="1" ht="24.75" customHeight="1" x14ac:dyDescent="0.2">
      <c r="A162" s="17"/>
      <c r="B162" s="23" t="s">
        <v>84</v>
      </c>
      <c r="C162" s="8"/>
      <c r="D162" s="47"/>
      <c r="E162" s="34"/>
      <c r="F162" s="7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</row>
    <row r="163" spans="1:56" s="30" customFormat="1" ht="24.75" customHeight="1" x14ac:dyDescent="0.2">
      <c r="A163" s="17">
        <v>601</v>
      </c>
      <c r="B163" s="50" t="s">
        <v>373</v>
      </c>
      <c r="C163" s="7" t="s">
        <v>11</v>
      </c>
      <c r="D163" s="47">
        <v>1</v>
      </c>
      <c r="E163" s="35"/>
      <c r="F163" s="7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</row>
    <row r="164" spans="1:56" s="30" customFormat="1" ht="24.75" customHeight="1" x14ac:dyDescent="0.2">
      <c r="A164" s="17"/>
      <c r="B164" s="23" t="s">
        <v>45</v>
      </c>
      <c r="C164" s="8"/>
      <c r="D164" s="47"/>
      <c r="E164" s="34"/>
      <c r="F164" s="7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</row>
    <row r="165" spans="1:56" s="30" customFormat="1" ht="24.75" customHeight="1" x14ac:dyDescent="0.2">
      <c r="A165" s="17">
        <f>+A163+1</f>
        <v>602</v>
      </c>
      <c r="B165" s="50" t="s">
        <v>312</v>
      </c>
      <c r="C165" s="7" t="s">
        <v>4</v>
      </c>
      <c r="D165" s="47">
        <v>30</v>
      </c>
      <c r="E165" s="35"/>
      <c r="F165" s="7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</row>
    <row r="166" spans="1:56" s="30" customFormat="1" ht="24.75" customHeight="1" x14ac:dyDescent="0.2">
      <c r="A166" s="17">
        <f>+A165+1</f>
        <v>603</v>
      </c>
      <c r="B166" s="50" t="s">
        <v>85</v>
      </c>
      <c r="C166" s="7" t="s">
        <v>4</v>
      </c>
      <c r="D166" s="47">
        <v>150</v>
      </c>
      <c r="E166" s="35"/>
      <c r="F166" s="7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</row>
    <row r="167" spans="1:56" s="30" customFormat="1" ht="24.75" customHeight="1" x14ac:dyDescent="0.2">
      <c r="A167" s="17">
        <f t="shared" ref="A167:A183" si="14">+A166+1</f>
        <v>604</v>
      </c>
      <c r="B167" s="50" t="s">
        <v>86</v>
      </c>
      <c r="C167" s="7" t="s">
        <v>4</v>
      </c>
      <c r="D167" s="47">
        <v>195</v>
      </c>
      <c r="E167" s="35"/>
      <c r="F167" s="7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</row>
    <row r="168" spans="1:56" s="30" customFormat="1" ht="24.75" customHeight="1" x14ac:dyDescent="0.2">
      <c r="A168" s="17">
        <f t="shared" si="14"/>
        <v>605</v>
      </c>
      <c r="B168" s="50" t="s">
        <v>87</v>
      </c>
      <c r="C168" s="7" t="s">
        <v>4</v>
      </c>
      <c r="D168" s="47">
        <v>30</v>
      </c>
      <c r="E168" s="35"/>
      <c r="F168" s="7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</row>
    <row r="169" spans="1:56" s="30" customFormat="1" ht="24.75" customHeight="1" x14ac:dyDescent="0.2">
      <c r="A169" s="17">
        <f t="shared" si="14"/>
        <v>606</v>
      </c>
      <c r="B169" s="50" t="s">
        <v>88</v>
      </c>
      <c r="C169" s="7" t="s">
        <v>4</v>
      </c>
      <c r="D169" s="47">
        <v>25</v>
      </c>
      <c r="E169" s="35"/>
      <c r="F169" s="7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</row>
    <row r="170" spans="1:56" s="30" customFormat="1" ht="24.75" customHeight="1" x14ac:dyDescent="0.2">
      <c r="A170" s="17">
        <f t="shared" si="14"/>
        <v>607</v>
      </c>
      <c r="B170" s="50" t="s">
        <v>120</v>
      </c>
      <c r="C170" s="7" t="s">
        <v>4</v>
      </c>
      <c r="D170" s="47">
        <v>25</v>
      </c>
      <c r="E170" s="35"/>
      <c r="F170" s="7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</row>
    <row r="171" spans="1:56" s="30" customFormat="1" ht="24.75" customHeight="1" x14ac:dyDescent="0.2">
      <c r="A171" s="17">
        <f t="shared" si="14"/>
        <v>608</v>
      </c>
      <c r="B171" s="50" t="s">
        <v>314</v>
      </c>
      <c r="C171" s="7" t="s">
        <v>4</v>
      </c>
      <c r="D171" s="47">
        <v>10</v>
      </c>
      <c r="E171" s="35"/>
      <c r="F171" s="7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</row>
    <row r="172" spans="1:56" s="30" customFormat="1" ht="24.75" customHeight="1" x14ac:dyDescent="0.2">
      <c r="A172" s="17">
        <f t="shared" si="14"/>
        <v>609</v>
      </c>
      <c r="B172" s="50" t="s">
        <v>313</v>
      </c>
      <c r="C172" s="7" t="s">
        <v>4</v>
      </c>
      <c r="D172" s="47">
        <v>30</v>
      </c>
      <c r="E172" s="35"/>
      <c r="F172" s="7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</row>
    <row r="173" spans="1:56" s="30" customFormat="1" ht="24.75" customHeight="1" x14ac:dyDescent="0.2">
      <c r="A173" s="17">
        <f t="shared" si="14"/>
        <v>610</v>
      </c>
      <c r="B173" s="50" t="s">
        <v>89</v>
      </c>
      <c r="C173" s="7" t="s">
        <v>4</v>
      </c>
      <c r="D173" s="47">
        <v>35</v>
      </c>
      <c r="E173" s="35"/>
      <c r="F173" s="7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</row>
    <row r="174" spans="1:56" s="30" customFormat="1" ht="24.75" customHeight="1" x14ac:dyDescent="0.2">
      <c r="A174" s="17">
        <f t="shared" si="14"/>
        <v>611</v>
      </c>
      <c r="B174" s="50" t="s">
        <v>90</v>
      </c>
      <c r="C174" s="7" t="s">
        <v>4</v>
      </c>
      <c r="D174" s="47">
        <v>30</v>
      </c>
      <c r="E174" s="35"/>
      <c r="F174" s="7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</row>
    <row r="175" spans="1:56" s="15" customFormat="1" ht="21.75" customHeight="1" x14ac:dyDescent="0.2">
      <c r="A175" s="17">
        <f t="shared" si="14"/>
        <v>612</v>
      </c>
      <c r="B175" s="50" t="s">
        <v>105</v>
      </c>
      <c r="C175" s="7" t="s">
        <v>4</v>
      </c>
      <c r="D175" s="47">
        <v>360</v>
      </c>
      <c r="E175" s="35"/>
      <c r="F175" s="7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</row>
    <row r="176" spans="1:56" s="30" customFormat="1" ht="24.75" customHeight="1" x14ac:dyDescent="0.2">
      <c r="A176" s="17">
        <f t="shared" si="14"/>
        <v>613</v>
      </c>
      <c r="B176" s="50" t="s">
        <v>315</v>
      </c>
      <c r="C176" s="7" t="s">
        <v>0</v>
      </c>
      <c r="D176" s="47">
        <v>5</v>
      </c>
      <c r="E176" s="35"/>
      <c r="F176" s="7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</row>
    <row r="177" spans="1:56" s="30" customFormat="1" ht="24.75" customHeight="1" x14ac:dyDescent="0.2">
      <c r="A177" s="17">
        <f t="shared" si="14"/>
        <v>614</v>
      </c>
      <c r="B177" s="50" t="s">
        <v>316</v>
      </c>
      <c r="C177" s="7" t="s">
        <v>0</v>
      </c>
      <c r="D177" s="47">
        <v>4</v>
      </c>
      <c r="E177" s="35"/>
      <c r="F177" s="7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</row>
    <row r="178" spans="1:56" s="30" customFormat="1" ht="24.75" customHeight="1" x14ac:dyDescent="0.2">
      <c r="A178" s="17">
        <f t="shared" si="14"/>
        <v>615</v>
      </c>
      <c r="B178" s="50" t="s">
        <v>106</v>
      </c>
      <c r="C178" s="7" t="s">
        <v>0</v>
      </c>
      <c r="D178" s="47">
        <v>4</v>
      </c>
      <c r="E178" s="35"/>
      <c r="F178" s="7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</row>
    <row r="179" spans="1:56" s="30" customFormat="1" ht="24.75" customHeight="1" x14ac:dyDescent="0.2">
      <c r="A179" s="17">
        <f t="shared" si="14"/>
        <v>616</v>
      </c>
      <c r="B179" s="50" t="s">
        <v>318</v>
      </c>
      <c r="C179" s="7" t="s">
        <v>0</v>
      </c>
      <c r="D179" s="47">
        <v>2</v>
      </c>
      <c r="E179" s="35"/>
      <c r="F179" s="7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</row>
    <row r="180" spans="1:56" s="30" customFormat="1" ht="24.75" customHeight="1" x14ac:dyDescent="0.2">
      <c r="A180" s="17">
        <f t="shared" si="14"/>
        <v>617</v>
      </c>
      <c r="B180" s="50" t="s">
        <v>317</v>
      </c>
      <c r="C180" s="7" t="s">
        <v>0</v>
      </c>
      <c r="D180" s="47">
        <v>4</v>
      </c>
      <c r="E180" s="35"/>
      <c r="F180" s="7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</row>
    <row r="181" spans="1:56" s="30" customFormat="1" ht="24.75" customHeight="1" x14ac:dyDescent="0.2">
      <c r="A181" s="17">
        <f t="shared" si="14"/>
        <v>618</v>
      </c>
      <c r="B181" s="50" t="s">
        <v>123</v>
      </c>
      <c r="C181" s="7" t="s">
        <v>0</v>
      </c>
      <c r="D181" s="47">
        <v>4</v>
      </c>
      <c r="E181" s="35"/>
      <c r="F181" s="7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</row>
    <row r="182" spans="1:56" s="30" customFormat="1" ht="24.75" customHeight="1" x14ac:dyDescent="0.2">
      <c r="A182" s="17">
        <f t="shared" si="14"/>
        <v>619</v>
      </c>
      <c r="B182" s="50" t="s">
        <v>124</v>
      </c>
      <c r="C182" s="7" t="s">
        <v>0</v>
      </c>
      <c r="D182" s="47">
        <v>2</v>
      </c>
      <c r="E182" s="35"/>
      <c r="F182" s="7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</row>
    <row r="183" spans="1:56" s="30" customFormat="1" ht="24.75" customHeight="1" x14ac:dyDescent="0.2">
      <c r="A183" s="17">
        <f t="shared" si="14"/>
        <v>620</v>
      </c>
      <c r="B183" s="50" t="s">
        <v>91</v>
      </c>
      <c r="C183" s="7" t="s">
        <v>0</v>
      </c>
      <c r="D183" s="47">
        <v>20</v>
      </c>
      <c r="E183" s="35"/>
      <c r="F183" s="7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</row>
    <row r="184" spans="1:56" s="30" customFormat="1" ht="24.75" customHeight="1" x14ac:dyDescent="0.2">
      <c r="A184" s="17"/>
      <c r="B184" s="23" t="s">
        <v>46</v>
      </c>
      <c r="C184" s="8"/>
      <c r="D184" s="47"/>
      <c r="E184" s="34"/>
      <c r="F184" s="7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</row>
    <row r="185" spans="1:56" s="30" customFormat="1" ht="24.75" customHeight="1" x14ac:dyDescent="0.2">
      <c r="A185" s="17">
        <f>A183+1</f>
        <v>621</v>
      </c>
      <c r="B185" s="50" t="s">
        <v>319</v>
      </c>
      <c r="C185" s="7" t="s">
        <v>4</v>
      </c>
      <c r="D185" s="47">
        <v>125</v>
      </c>
      <c r="E185" s="35"/>
      <c r="F185" s="7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</row>
    <row r="186" spans="1:56" s="15" customFormat="1" ht="21.75" customHeight="1" x14ac:dyDescent="0.2">
      <c r="A186" s="17">
        <f>A185+1</f>
        <v>622</v>
      </c>
      <c r="B186" s="50" t="s">
        <v>92</v>
      </c>
      <c r="C186" s="7" t="s">
        <v>4</v>
      </c>
      <c r="D186" s="47">
        <v>85</v>
      </c>
      <c r="E186" s="35"/>
      <c r="F186" s="7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</row>
    <row r="187" spans="1:56" s="30" customFormat="1" ht="24.75" customHeight="1" x14ac:dyDescent="0.2">
      <c r="A187" s="17">
        <f t="shared" ref="A187:A194" si="15">A186+1</f>
        <v>623</v>
      </c>
      <c r="B187" s="50" t="s">
        <v>93</v>
      </c>
      <c r="C187" s="7" t="s">
        <v>4</v>
      </c>
      <c r="D187" s="47">
        <v>50</v>
      </c>
      <c r="E187" s="35"/>
      <c r="F187" s="7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</row>
    <row r="188" spans="1:56" s="30" customFormat="1" ht="24.75" customHeight="1" x14ac:dyDescent="0.2">
      <c r="A188" s="17">
        <f t="shared" si="15"/>
        <v>624</v>
      </c>
      <c r="B188" s="50" t="s">
        <v>94</v>
      </c>
      <c r="C188" s="7" t="s">
        <v>4</v>
      </c>
      <c r="D188" s="47">
        <v>30</v>
      </c>
      <c r="E188" s="35"/>
      <c r="F188" s="7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</row>
    <row r="189" spans="1:56" s="30" customFormat="1" ht="24.75" customHeight="1" x14ac:dyDescent="0.2">
      <c r="A189" s="17">
        <f t="shared" si="15"/>
        <v>625</v>
      </c>
      <c r="B189" s="50" t="s">
        <v>95</v>
      </c>
      <c r="C189" s="7" t="s">
        <v>4</v>
      </c>
      <c r="D189" s="47">
        <v>30</v>
      </c>
      <c r="E189" s="35"/>
      <c r="F189" s="7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</row>
    <row r="190" spans="1:56" s="30" customFormat="1" ht="24.75" customHeight="1" x14ac:dyDescent="0.2">
      <c r="A190" s="17">
        <f t="shared" si="15"/>
        <v>626</v>
      </c>
      <c r="B190" s="50" t="s">
        <v>320</v>
      </c>
      <c r="C190" s="7" t="s">
        <v>0</v>
      </c>
      <c r="D190" s="47">
        <v>19</v>
      </c>
      <c r="E190" s="35"/>
      <c r="F190" s="7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</row>
    <row r="191" spans="1:56" s="30" customFormat="1" ht="24.75" customHeight="1" x14ac:dyDescent="0.2">
      <c r="A191" s="17">
        <f t="shared" si="15"/>
        <v>627</v>
      </c>
      <c r="B191" s="50" t="s">
        <v>96</v>
      </c>
      <c r="C191" s="7" t="s">
        <v>0</v>
      </c>
      <c r="D191" s="47">
        <v>9</v>
      </c>
      <c r="E191" s="35"/>
      <c r="F191" s="7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</row>
    <row r="192" spans="1:56" s="30" customFormat="1" ht="24.75" customHeight="1" x14ac:dyDescent="0.2">
      <c r="A192" s="17">
        <f t="shared" si="15"/>
        <v>628</v>
      </c>
      <c r="B192" s="50" t="s">
        <v>97</v>
      </c>
      <c r="C192" s="7" t="s">
        <v>0</v>
      </c>
      <c r="D192" s="47">
        <v>2</v>
      </c>
      <c r="E192" s="35"/>
      <c r="F192" s="7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</row>
    <row r="193" spans="1:56" s="30" customFormat="1" ht="24.75" customHeight="1" x14ac:dyDescent="0.2">
      <c r="A193" s="17">
        <f t="shared" si="15"/>
        <v>629</v>
      </c>
      <c r="B193" s="50" t="s">
        <v>321</v>
      </c>
      <c r="C193" s="7" t="s">
        <v>0</v>
      </c>
      <c r="D193" s="47">
        <v>25</v>
      </c>
      <c r="E193" s="35"/>
      <c r="F193" s="7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</row>
    <row r="194" spans="1:56" s="30" customFormat="1" ht="24.75" customHeight="1" x14ac:dyDescent="0.2">
      <c r="A194" s="17">
        <f t="shared" si="15"/>
        <v>630</v>
      </c>
      <c r="B194" s="50" t="s">
        <v>337</v>
      </c>
      <c r="C194" s="7" t="s">
        <v>0</v>
      </c>
      <c r="D194" s="47">
        <v>5</v>
      </c>
      <c r="E194" s="35"/>
      <c r="F194" s="7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</row>
    <row r="195" spans="1:56" s="30" customFormat="1" ht="24.75" customHeight="1" x14ac:dyDescent="0.2">
      <c r="A195" s="17"/>
      <c r="B195" s="23" t="s">
        <v>47</v>
      </c>
      <c r="C195" s="8"/>
      <c r="D195" s="31"/>
      <c r="E195" s="34"/>
      <c r="F195" s="7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</row>
    <row r="196" spans="1:56" s="15" customFormat="1" ht="21" customHeight="1" x14ac:dyDescent="0.2">
      <c r="A196" s="17">
        <f>A194+1</f>
        <v>631</v>
      </c>
      <c r="B196" s="50" t="s">
        <v>98</v>
      </c>
      <c r="C196" s="7" t="s">
        <v>0</v>
      </c>
      <c r="D196" s="47">
        <v>46</v>
      </c>
      <c r="E196" s="35"/>
      <c r="F196" s="7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</row>
    <row r="197" spans="1:56" s="30" customFormat="1" ht="24.75" customHeight="1" x14ac:dyDescent="0.2">
      <c r="A197" s="17">
        <f>A196+1</f>
        <v>632</v>
      </c>
      <c r="B197" s="50" t="s">
        <v>422</v>
      </c>
      <c r="C197" s="7" t="s">
        <v>0</v>
      </c>
      <c r="D197" s="47">
        <v>4</v>
      </c>
      <c r="E197" s="35"/>
      <c r="F197" s="7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</row>
    <row r="198" spans="1:56" s="30" customFormat="1" ht="24.75" customHeight="1" x14ac:dyDescent="0.2">
      <c r="A198" s="17">
        <f t="shared" ref="A198:A204" si="16">A197+1</f>
        <v>633</v>
      </c>
      <c r="B198" s="50" t="s">
        <v>99</v>
      </c>
      <c r="C198" s="7" t="s">
        <v>0</v>
      </c>
      <c r="D198" s="47">
        <v>50</v>
      </c>
      <c r="E198" s="35"/>
      <c r="F198" s="7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</row>
    <row r="199" spans="1:56" s="30" customFormat="1" ht="24.75" customHeight="1" x14ac:dyDescent="0.2">
      <c r="A199" s="17">
        <f t="shared" si="16"/>
        <v>634</v>
      </c>
      <c r="B199" s="50" t="s">
        <v>421</v>
      </c>
      <c r="C199" s="7" t="s">
        <v>0</v>
      </c>
      <c r="D199" s="47">
        <v>4</v>
      </c>
      <c r="E199" s="35"/>
      <c r="F199" s="7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</row>
    <row r="200" spans="1:56" s="30" customFormat="1" ht="24.75" customHeight="1" x14ac:dyDescent="0.2">
      <c r="A200" s="17">
        <f>A199+1</f>
        <v>635</v>
      </c>
      <c r="B200" s="50" t="s">
        <v>338</v>
      </c>
      <c r="C200" s="7" t="s">
        <v>0</v>
      </c>
      <c r="D200" s="47">
        <v>8</v>
      </c>
      <c r="E200" s="35"/>
      <c r="F200" s="7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</row>
    <row r="201" spans="1:56" s="30" customFormat="1" ht="24.75" customHeight="1" x14ac:dyDescent="0.2">
      <c r="A201" s="17">
        <f>A200+1</f>
        <v>636</v>
      </c>
      <c r="B201" s="50" t="s">
        <v>100</v>
      </c>
      <c r="C201" s="7" t="s">
        <v>0</v>
      </c>
      <c r="D201" s="47">
        <v>54</v>
      </c>
      <c r="E201" s="35"/>
      <c r="F201" s="7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</row>
    <row r="202" spans="1:56" s="30" customFormat="1" ht="24.75" customHeight="1" x14ac:dyDescent="0.2">
      <c r="A202" s="17">
        <f t="shared" si="16"/>
        <v>637</v>
      </c>
      <c r="B202" s="50" t="s">
        <v>101</v>
      </c>
      <c r="C202" s="7" t="s">
        <v>0</v>
      </c>
      <c r="D202" s="47">
        <v>46</v>
      </c>
      <c r="E202" s="35"/>
      <c r="F202" s="7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</row>
    <row r="203" spans="1:56" s="30" customFormat="1" ht="24.75" customHeight="1" x14ac:dyDescent="0.2">
      <c r="A203" s="17">
        <f t="shared" si="16"/>
        <v>638</v>
      </c>
      <c r="B203" s="50" t="s">
        <v>417</v>
      </c>
      <c r="C203" s="7" t="s">
        <v>0</v>
      </c>
      <c r="D203" s="47">
        <v>30</v>
      </c>
      <c r="E203" s="35"/>
      <c r="F203" s="7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</row>
    <row r="204" spans="1:56" s="30" customFormat="1" ht="24.75" customHeight="1" x14ac:dyDescent="0.2">
      <c r="A204" s="17">
        <f t="shared" si="16"/>
        <v>639</v>
      </c>
      <c r="B204" s="50" t="s">
        <v>231</v>
      </c>
      <c r="C204" s="7" t="s">
        <v>0</v>
      </c>
      <c r="D204" s="47">
        <v>17</v>
      </c>
      <c r="E204" s="35"/>
      <c r="F204" s="7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</row>
    <row r="205" spans="1:56" s="30" customFormat="1" ht="24.75" customHeight="1" x14ac:dyDescent="0.2">
      <c r="A205" s="17"/>
      <c r="B205" s="23" t="s">
        <v>48</v>
      </c>
      <c r="C205" s="8"/>
      <c r="D205" s="47"/>
      <c r="E205" s="47"/>
      <c r="F205" s="7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</row>
    <row r="206" spans="1:56" s="30" customFormat="1" ht="24.75" customHeight="1" x14ac:dyDescent="0.2">
      <c r="A206" s="17">
        <f>A204+1</f>
        <v>640</v>
      </c>
      <c r="B206" s="50" t="s">
        <v>329</v>
      </c>
      <c r="C206" s="7" t="s">
        <v>4</v>
      </c>
      <c r="D206" s="47">
        <v>30</v>
      </c>
      <c r="E206" s="35"/>
      <c r="F206" s="7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</row>
    <row r="207" spans="1:56" s="30" customFormat="1" ht="24.75" customHeight="1" x14ac:dyDescent="0.2">
      <c r="A207" s="17">
        <f>A206+1</f>
        <v>641</v>
      </c>
      <c r="B207" s="50" t="s">
        <v>324</v>
      </c>
      <c r="C207" s="7" t="s">
        <v>4</v>
      </c>
      <c r="D207" s="47">
        <v>155</v>
      </c>
      <c r="E207" s="35"/>
      <c r="F207" s="7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</row>
    <row r="208" spans="1:56" s="30" customFormat="1" ht="24.75" customHeight="1" x14ac:dyDescent="0.2">
      <c r="A208" s="17">
        <f>A207+1</f>
        <v>642</v>
      </c>
      <c r="B208" s="50" t="s">
        <v>322</v>
      </c>
      <c r="C208" s="7" t="s">
        <v>4</v>
      </c>
      <c r="D208" s="47">
        <v>30</v>
      </c>
      <c r="E208" s="35"/>
      <c r="F208" s="7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</row>
    <row r="209" spans="1:56" s="30" customFormat="1" ht="24.75" customHeight="1" x14ac:dyDescent="0.2">
      <c r="A209" s="17">
        <f t="shared" ref="A209:A221" si="17">A208+1</f>
        <v>643</v>
      </c>
      <c r="B209" s="50" t="s">
        <v>325</v>
      </c>
      <c r="C209" s="7" t="s">
        <v>4</v>
      </c>
      <c r="D209" s="47">
        <v>50</v>
      </c>
      <c r="E209" s="35"/>
      <c r="F209" s="7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</row>
    <row r="210" spans="1:56" s="30" customFormat="1" ht="24.75" customHeight="1" x14ac:dyDescent="0.2">
      <c r="A210" s="17">
        <f t="shared" si="17"/>
        <v>644</v>
      </c>
      <c r="B210" s="50" t="s">
        <v>326</v>
      </c>
      <c r="C210" s="7" t="s">
        <v>4</v>
      </c>
      <c r="D210" s="47">
        <v>25</v>
      </c>
      <c r="E210" s="35"/>
      <c r="F210" s="7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</row>
    <row r="211" spans="1:56" s="30" customFormat="1" ht="24.75" customHeight="1" x14ac:dyDescent="0.2">
      <c r="A211" s="17">
        <f t="shared" si="17"/>
        <v>645</v>
      </c>
      <c r="B211" s="50" t="s">
        <v>327</v>
      </c>
      <c r="C211" s="7" t="s">
        <v>4</v>
      </c>
      <c r="D211" s="47">
        <v>95</v>
      </c>
      <c r="E211" s="35"/>
      <c r="F211" s="7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</row>
    <row r="212" spans="1:56" s="30" customFormat="1" ht="24.75" customHeight="1" x14ac:dyDescent="0.2">
      <c r="A212" s="17">
        <f t="shared" si="17"/>
        <v>646</v>
      </c>
      <c r="B212" s="50" t="s">
        <v>328</v>
      </c>
      <c r="C212" s="7" t="s">
        <v>4</v>
      </c>
      <c r="D212" s="47">
        <v>90</v>
      </c>
      <c r="E212" s="35"/>
      <c r="F212" s="7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</row>
    <row r="213" spans="1:56" s="30" customFormat="1" ht="24.75" customHeight="1" x14ac:dyDescent="0.2">
      <c r="A213" s="17">
        <f t="shared" si="17"/>
        <v>647</v>
      </c>
      <c r="B213" s="50" t="s">
        <v>102</v>
      </c>
      <c r="C213" s="7" t="s">
        <v>4</v>
      </c>
      <c r="D213" s="47">
        <v>45</v>
      </c>
      <c r="E213" s="35"/>
      <c r="F213" s="7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</row>
    <row r="214" spans="1:56" s="15" customFormat="1" ht="20.25" customHeight="1" x14ac:dyDescent="0.2">
      <c r="A214" s="17">
        <f t="shared" si="17"/>
        <v>648</v>
      </c>
      <c r="B214" s="50" t="s">
        <v>125</v>
      </c>
      <c r="C214" s="7" t="s">
        <v>4</v>
      </c>
      <c r="D214" s="47">
        <v>15</v>
      </c>
      <c r="E214" s="35"/>
      <c r="F214" s="7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</row>
    <row r="215" spans="1:56" s="15" customFormat="1" ht="20.25" customHeight="1" x14ac:dyDescent="0.2">
      <c r="A215" s="17">
        <f t="shared" si="17"/>
        <v>649</v>
      </c>
      <c r="B215" s="50" t="s">
        <v>323</v>
      </c>
      <c r="C215" s="7" t="s">
        <v>4</v>
      </c>
      <c r="D215" s="47">
        <v>10</v>
      </c>
      <c r="E215" s="35"/>
      <c r="F215" s="7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</row>
    <row r="216" spans="1:56" s="2" customFormat="1" ht="33" customHeight="1" x14ac:dyDescent="0.2">
      <c r="A216" s="17">
        <f t="shared" si="17"/>
        <v>650</v>
      </c>
      <c r="B216" s="50" t="s">
        <v>103</v>
      </c>
      <c r="C216" s="7" t="s">
        <v>0</v>
      </c>
      <c r="D216" s="47">
        <v>9</v>
      </c>
      <c r="E216" s="35"/>
      <c r="F216" s="7"/>
    </row>
    <row r="217" spans="1:56" s="2" customFormat="1" ht="33" customHeight="1" x14ac:dyDescent="0.2">
      <c r="A217" s="17">
        <f t="shared" si="17"/>
        <v>651</v>
      </c>
      <c r="B217" s="50" t="s">
        <v>121</v>
      </c>
      <c r="C217" s="7" t="s">
        <v>0</v>
      </c>
      <c r="D217" s="47">
        <v>26</v>
      </c>
      <c r="E217" s="35"/>
      <c r="F217" s="7"/>
    </row>
    <row r="218" spans="1:56" s="2" customFormat="1" ht="33" customHeight="1" x14ac:dyDescent="0.2">
      <c r="A218" s="17">
        <f t="shared" si="17"/>
        <v>652</v>
      </c>
      <c r="B218" s="50" t="s">
        <v>122</v>
      </c>
      <c r="C218" s="7" t="s">
        <v>0</v>
      </c>
      <c r="D218" s="47">
        <v>16</v>
      </c>
      <c r="E218" s="35"/>
      <c r="F218" s="7"/>
    </row>
    <row r="219" spans="1:56" s="2" customFormat="1" ht="33" customHeight="1" x14ac:dyDescent="0.2">
      <c r="A219" s="17">
        <f t="shared" si="17"/>
        <v>653</v>
      </c>
      <c r="B219" s="50" t="s">
        <v>232</v>
      </c>
      <c r="C219" s="7" t="s">
        <v>11</v>
      </c>
      <c r="D219" s="47">
        <v>2</v>
      </c>
      <c r="E219" s="35"/>
      <c r="F219" s="7"/>
    </row>
    <row r="220" spans="1:56" s="30" customFormat="1" ht="24.75" customHeight="1" x14ac:dyDescent="0.2">
      <c r="A220" s="17">
        <f t="shared" si="17"/>
        <v>654</v>
      </c>
      <c r="B220" s="50" t="s">
        <v>339</v>
      </c>
      <c r="C220" s="7" t="s">
        <v>11</v>
      </c>
      <c r="D220" s="47">
        <v>1</v>
      </c>
      <c r="E220" s="35"/>
      <c r="F220" s="7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9"/>
      <c r="BD220" s="29"/>
    </row>
    <row r="221" spans="1:56" s="30" customFormat="1" ht="24.75" customHeight="1" x14ac:dyDescent="0.2">
      <c r="A221" s="17">
        <f t="shared" si="17"/>
        <v>655</v>
      </c>
      <c r="B221" s="50" t="s">
        <v>340</v>
      </c>
      <c r="C221" s="7" t="s">
        <v>11</v>
      </c>
      <c r="D221" s="47">
        <v>1</v>
      </c>
      <c r="E221" s="35"/>
      <c r="F221" s="7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</row>
    <row r="222" spans="1:56" s="30" customFormat="1" ht="24.75" customHeight="1" x14ac:dyDescent="0.2">
      <c r="A222" s="17">
        <f>A221+1</f>
        <v>656</v>
      </c>
      <c r="B222" s="50" t="s">
        <v>342</v>
      </c>
      <c r="C222" s="7" t="s">
        <v>11</v>
      </c>
      <c r="D222" s="47">
        <v>1</v>
      </c>
      <c r="E222" s="35"/>
      <c r="F222" s="7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</row>
    <row r="223" spans="1:56" s="30" customFormat="1" ht="24.75" customHeight="1" x14ac:dyDescent="0.2">
      <c r="A223" s="17"/>
      <c r="B223" s="23" t="s">
        <v>341</v>
      </c>
      <c r="C223" s="8"/>
      <c r="D223" s="47"/>
      <c r="E223" s="47"/>
      <c r="F223" s="7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</row>
    <row r="224" spans="1:56" s="2" customFormat="1" ht="22.5" customHeight="1" x14ac:dyDescent="0.2">
      <c r="A224" s="17"/>
      <c r="B224" s="23" t="s">
        <v>347</v>
      </c>
      <c r="C224" s="8"/>
      <c r="D224" s="47"/>
      <c r="E224" s="47"/>
      <c r="F224" s="7"/>
    </row>
    <row r="225" spans="1:54" s="2" customFormat="1" ht="37.5" customHeight="1" x14ac:dyDescent="0.2">
      <c r="A225" s="25">
        <f>A222+1</f>
        <v>657</v>
      </c>
      <c r="B225" s="31" t="s">
        <v>343</v>
      </c>
      <c r="C225" s="7" t="s">
        <v>0</v>
      </c>
      <c r="D225" s="9">
        <v>4</v>
      </c>
      <c r="E225" s="35"/>
      <c r="F225" s="7"/>
    </row>
    <row r="226" spans="1:54" s="2" customFormat="1" ht="37.5" customHeight="1" x14ac:dyDescent="0.2">
      <c r="A226" s="25">
        <f t="shared" ref="A226:A228" si="18">A225+1</f>
        <v>658</v>
      </c>
      <c r="B226" s="31" t="s">
        <v>344</v>
      </c>
      <c r="C226" s="7" t="s">
        <v>0</v>
      </c>
      <c r="D226" s="9">
        <v>2</v>
      </c>
      <c r="E226" s="35"/>
      <c r="F226" s="7"/>
    </row>
    <row r="227" spans="1:54" s="30" customFormat="1" ht="37.5" customHeight="1" x14ac:dyDescent="0.2">
      <c r="A227" s="25">
        <f t="shared" si="18"/>
        <v>659</v>
      </c>
      <c r="B227" s="31" t="s">
        <v>345</v>
      </c>
      <c r="C227" s="7" t="s">
        <v>0</v>
      </c>
      <c r="D227" s="9">
        <v>2</v>
      </c>
      <c r="E227" s="35"/>
      <c r="F227" s="7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</row>
    <row r="228" spans="1:54" s="2" customFormat="1" ht="37.5" customHeight="1" x14ac:dyDescent="0.2">
      <c r="A228" s="25">
        <f t="shared" si="18"/>
        <v>660</v>
      </c>
      <c r="B228" s="31" t="s">
        <v>346</v>
      </c>
      <c r="C228" s="7" t="s">
        <v>0</v>
      </c>
      <c r="D228" s="9">
        <v>3</v>
      </c>
      <c r="E228" s="35"/>
      <c r="F228" s="7"/>
    </row>
    <row r="229" spans="1:54" s="30" customFormat="1" ht="24.75" customHeight="1" x14ac:dyDescent="0.2">
      <c r="A229" s="17"/>
      <c r="B229" s="23" t="s">
        <v>348</v>
      </c>
      <c r="C229" s="7"/>
      <c r="D229" s="43"/>
      <c r="E229" s="35"/>
      <c r="F229" s="7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</row>
    <row r="230" spans="1:54" s="30" customFormat="1" ht="24.75" customHeight="1" x14ac:dyDescent="0.2">
      <c r="A230" s="17">
        <f>+A228+1</f>
        <v>661</v>
      </c>
      <c r="B230" s="50" t="s">
        <v>349</v>
      </c>
      <c r="C230" s="7" t="s">
        <v>4</v>
      </c>
      <c r="D230" s="47">
        <v>10</v>
      </c>
      <c r="E230" s="35"/>
      <c r="F230" s="7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</row>
    <row r="231" spans="1:54" s="30" customFormat="1" ht="24.75" customHeight="1" x14ac:dyDescent="0.2">
      <c r="A231" s="17">
        <f>+A230+1</f>
        <v>662</v>
      </c>
      <c r="B231" s="50" t="s">
        <v>350</v>
      </c>
      <c r="C231" s="7" t="s">
        <v>4</v>
      </c>
      <c r="D231" s="47">
        <v>25</v>
      </c>
      <c r="E231" s="35"/>
      <c r="F231" s="7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</row>
    <row r="232" spans="1:54" s="30" customFormat="1" ht="24.75" customHeight="1" x14ac:dyDescent="0.2">
      <c r="A232" s="17">
        <f>A231+1</f>
        <v>663</v>
      </c>
      <c r="B232" s="50" t="s">
        <v>351</v>
      </c>
      <c r="C232" s="7" t="s">
        <v>4</v>
      </c>
      <c r="D232" s="47">
        <v>25</v>
      </c>
      <c r="E232" s="35"/>
      <c r="F232" s="7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</row>
    <row r="233" spans="1:54" ht="21.75" customHeight="1" x14ac:dyDescent="0.25">
      <c r="A233" s="94" t="s">
        <v>33</v>
      </c>
      <c r="B233" s="94"/>
      <c r="C233" s="10"/>
      <c r="D233" s="45"/>
      <c r="E233" s="37"/>
      <c r="F233" s="69">
        <f>SUM(F163:F232)</f>
        <v>0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</row>
    <row r="234" spans="1:54" s="30" customFormat="1" ht="24.75" customHeight="1" x14ac:dyDescent="0.2">
      <c r="A234" s="11"/>
      <c r="B234" s="12" t="s">
        <v>144</v>
      </c>
      <c r="C234" s="13"/>
      <c r="D234" s="46"/>
      <c r="E234" s="38"/>
      <c r="F234" s="1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</row>
    <row r="235" spans="1:54" s="30" customFormat="1" ht="24.75" customHeight="1" x14ac:dyDescent="0.25">
      <c r="A235" s="58"/>
      <c r="B235" s="6" t="s">
        <v>252</v>
      </c>
      <c r="C235" s="93"/>
      <c r="D235" s="93"/>
      <c r="E235" s="93"/>
      <c r="F235" s="9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</row>
    <row r="236" spans="1:54" s="30" customFormat="1" ht="24.75" customHeight="1" x14ac:dyDescent="0.2">
      <c r="A236" s="17">
        <v>701</v>
      </c>
      <c r="B236" s="50" t="s">
        <v>253</v>
      </c>
      <c r="C236" s="7" t="s">
        <v>4</v>
      </c>
      <c r="D236" s="47">
        <v>555</v>
      </c>
      <c r="E236" s="35"/>
      <c r="F236" s="7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</row>
    <row r="237" spans="1:54" ht="21.75" customHeight="1" x14ac:dyDescent="0.25">
      <c r="A237" s="58"/>
      <c r="B237" s="6" t="s">
        <v>254</v>
      </c>
      <c r="C237" s="100"/>
      <c r="D237" s="100"/>
      <c r="E237" s="100"/>
      <c r="F237" s="100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</row>
    <row r="238" spans="1:54" s="30" customFormat="1" ht="24.75" customHeight="1" x14ac:dyDescent="0.2">
      <c r="A238" s="17">
        <f>+A236+1</f>
        <v>702</v>
      </c>
      <c r="B238" s="50" t="s">
        <v>255</v>
      </c>
      <c r="C238" s="7" t="s">
        <v>4</v>
      </c>
      <c r="D238" s="47">
        <v>200</v>
      </c>
      <c r="E238" s="35"/>
      <c r="F238" s="7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</row>
    <row r="239" spans="1:54" s="30" customFormat="1" ht="24.75" customHeight="1" x14ac:dyDescent="0.2">
      <c r="A239" s="17">
        <f>+A238+1</f>
        <v>703</v>
      </c>
      <c r="B239" s="50" t="s">
        <v>256</v>
      </c>
      <c r="C239" s="7" t="s">
        <v>4</v>
      </c>
      <c r="D239" s="47">
        <v>130</v>
      </c>
      <c r="E239" s="35"/>
      <c r="F239" s="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</row>
    <row r="240" spans="1:54" s="30" customFormat="1" ht="24.75" customHeight="1" x14ac:dyDescent="0.2">
      <c r="A240" s="17">
        <f t="shared" ref="A240:A241" si="19">+A239+1</f>
        <v>704</v>
      </c>
      <c r="B240" s="50" t="s">
        <v>257</v>
      </c>
      <c r="C240" s="7" t="s">
        <v>4</v>
      </c>
      <c r="D240" s="47">
        <v>75</v>
      </c>
      <c r="E240" s="35"/>
      <c r="F240" s="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</row>
    <row r="241" spans="1:54" s="30" customFormat="1" ht="24.75" customHeight="1" x14ac:dyDescent="0.2">
      <c r="A241" s="17">
        <f t="shared" si="19"/>
        <v>705</v>
      </c>
      <c r="B241" s="50" t="s">
        <v>258</v>
      </c>
      <c r="C241" s="7" t="s">
        <v>4</v>
      </c>
      <c r="D241" s="47">
        <v>150</v>
      </c>
      <c r="E241" s="35"/>
      <c r="F241" s="7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</row>
    <row r="242" spans="1:54" ht="21.75" customHeight="1" x14ac:dyDescent="0.25">
      <c r="A242" s="70"/>
      <c r="B242" s="6" t="s">
        <v>259</v>
      </c>
      <c r="C242" s="71"/>
      <c r="D242" s="84"/>
      <c r="E242" s="84"/>
      <c r="F242" s="7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</row>
    <row r="243" spans="1:54" s="30" customFormat="1" ht="24.75" customHeight="1" x14ac:dyDescent="0.2">
      <c r="A243" s="17">
        <f>+A241+1</f>
        <v>706</v>
      </c>
      <c r="B243" s="50" t="s">
        <v>260</v>
      </c>
      <c r="C243" s="7" t="s">
        <v>0</v>
      </c>
      <c r="D243" s="47">
        <v>14</v>
      </c>
      <c r="E243" s="35"/>
      <c r="F243" s="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</row>
    <row r="244" spans="1:54" s="30" customFormat="1" ht="24.75" customHeight="1" x14ac:dyDescent="0.2">
      <c r="A244" s="17">
        <f t="shared" ref="A244:A245" si="20">+A243+1</f>
        <v>707</v>
      </c>
      <c r="B244" s="50" t="s">
        <v>261</v>
      </c>
      <c r="C244" s="7" t="s">
        <v>0</v>
      </c>
      <c r="D244" s="47">
        <v>7</v>
      </c>
      <c r="E244" s="35"/>
      <c r="F244" s="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</row>
    <row r="245" spans="1:54" s="30" customFormat="1" ht="24.75" customHeight="1" x14ac:dyDescent="0.2">
      <c r="A245" s="17">
        <f t="shared" si="20"/>
        <v>708</v>
      </c>
      <c r="B245" s="50" t="s">
        <v>262</v>
      </c>
      <c r="C245" s="7" t="s">
        <v>0</v>
      </c>
      <c r="D245" s="47">
        <v>15</v>
      </c>
      <c r="E245" s="35"/>
      <c r="F245" s="7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</row>
    <row r="246" spans="1:54" s="30" customFormat="1" ht="24.75" customHeight="1" x14ac:dyDescent="0.25">
      <c r="A246" s="58"/>
      <c r="B246" s="6" t="s">
        <v>62</v>
      </c>
      <c r="C246" s="100"/>
      <c r="D246" s="100"/>
      <c r="E246" s="100"/>
      <c r="F246" s="100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</row>
    <row r="247" spans="1:54" s="30" customFormat="1" ht="24.75" customHeight="1" x14ac:dyDescent="0.2">
      <c r="A247" s="17">
        <f>+A245+1</f>
        <v>709</v>
      </c>
      <c r="B247" s="50" t="s">
        <v>63</v>
      </c>
      <c r="C247" s="7" t="s">
        <v>4</v>
      </c>
      <c r="D247" s="47">
        <v>550</v>
      </c>
      <c r="E247" s="35"/>
      <c r="F247" s="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</row>
    <row r="248" spans="1:54" s="30" customFormat="1" ht="24.75" customHeight="1" x14ac:dyDescent="0.2">
      <c r="A248" s="17">
        <f>A247+1</f>
        <v>710</v>
      </c>
      <c r="B248" s="50" t="s">
        <v>109</v>
      </c>
      <c r="C248" s="7" t="s">
        <v>4</v>
      </c>
      <c r="D248" s="47">
        <v>200</v>
      </c>
      <c r="E248" s="35"/>
      <c r="F248" s="7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</row>
    <row r="249" spans="1:54" s="30" customFormat="1" ht="24.75" customHeight="1" x14ac:dyDescent="0.2">
      <c r="A249" s="17">
        <f>A248+1</f>
        <v>711</v>
      </c>
      <c r="B249" s="50" t="s">
        <v>64</v>
      </c>
      <c r="C249" s="7" t="s">
        <v>11</v>
      </c>
      <c r="D249" s="47">
        <v>1</v>
      </c>
      <c r="E249" s="35"/>
      <c r="F249" s="7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</row>
    <row r="250" spans="1:54" s="30" customFormat="1" ht="24.75" customHeight="1" x14ac:dyDescent="0.2">
      <c r="A250" s="17">
        <f>A249+1</f>
        <v>712</v>
      </c>
      <c r="B250" s="50" t="s">
        <v>65</v>
      </c>
      <c r="C250" s="7" t="s">
        <v>11</v>
      </c>
      <c r="D250" s="47">
        <v>8</v>
      </c>
      <c r="E250" s="35"/>
      <c r="F250" s="7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</row>
    <row r="251" spans="1:54" s="30" customFormat="1" ht="24.75" customHeight="1" x14ac:dyDescent="0.25">
      <c r="A251" s="9"/>
      <c r="B251" s="6" t="s">
        <v>263</v>
      </c>
      <c r="C251" s="100"/>
      <c r="D251" s="100"/>
      <c r="E251" s="100"/>
      <c r="F251" s="100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</row>
    <row r="252" spans="1:54" s="30" customFormat="1" ht="24.75" customHeight="1" x14ac:dyDescent="0.2">
      <c r="A252" s="17">
        <f>+A250+1</f>
        <v>713</v>
      </c>
      <c r="B252" s="50" t="s">
        <v>264</v>
      </c>
      <c r="C252" s="7" t="s">
        <v>4</v>
      </c>
      <c r="D252" s="47">
        <v>150</v>
      </c>
      <c r="E252" s="35"/>
      <c r="F252" s="7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</row>
    <row r="253" spans="1:54" ht="21.75" customHeight="1" x14ac:dyDescent="0.25">
      <c r="A253" s="17">
        <f>A252+1</f>
        <v>714</v>
      </c>
      <c r="B253" s="50" t="s">
        <v>265</v>
      </c>
      <c r="C253" s="7" t="s">
        <v>4</v>
      </c>
      <c r="D253" s="47">
        <v>80</v>
      </c>
      <c r="E253" s="35"/>
      <c r="F253" s="7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</row>
    <row r="254" spans="1:54" s="30" customFormat="1" ht="24.75" customHeight="1" x14ac:dyDescent="0.2">
      <c r="A254" s="17">
        <f>A253+1</f>
        <v>715</v>
      </c>
      <c r="B254" s="50" t="s">
        <v>266</v>
      </c>
      <c r="C254" s="7" t="s">
        <v>4</v>
      </c>
      <c r="D254" s="47">
        <v>120</v>
      </c>
      <c r="E254" s="35"/>
      <c r="F254" s="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</row>
    <row r="255" spans="1:54" s="30" customFormat="1" ht="24.75" customHeight="1" x14ac:dyDescent="0.2">
      <c r="A255" s="17">
        <f t="shared" ref="A255:A259" si="21">A254+1</f>
        <v>716</v>
      </c>
      <c r="B255" s="50" t="s">
        <v>267</v>
      </c>
      <c r="C255" s="7" t="s">
        <v>4</v>
      </c>
      <c r="D255" s="47">
        <v>80</v>
      </c>
      <c r="E255" s="35"/>
      <c r="F255" s="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</row>
    <row r="256" spans="1:54" s="30" customFormat="1" ht="24.75" customHeight="1" x14ac:dyDescent="0.2">
      <c r="A256" s="17">
        <f t="shared" si="21"/>
        <v>717</v>
      </c>
      <c r="B256" s="50" t="s">
        <v>268</v>
      </c>
      <c r="C256" s="7" t="s">
        <v>4</v>
      </c>
      <c r="D256" s="47">
        <v>80</v>
      </c>
      <c r="E256" s="35"/>
      <c r="F256" s="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</row>
    <row r="257" spans="1:54" s="30" customFormat="1" ht="24.75" customHeight="1" x14ac:dyDescent="0.2">
      <c r="A257" s="17">
        <f t="shared" si="21"/>
        <v>718</v>
      </c>
      <c r="B257" s="50" t="s">
        <v>110</v>
      </c>
      <c r="C257" s="7" t="s">
        <v>4</v>
      </c>
      <c r="D257" s="47">
        <v>110</v>
      </c>
      <c r="E257" s="35"/>
      <c r="F257" s="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</row>
    <row r="258" spans="1:54" s="30" customFormat="1" ht="24.75" customHeight="1" x14ac:dyDescent="0.2">
      <c r="A258" s="17">
        <f t="shared" si="21"/>
        <v>719</v>
      </c>
      <c r="B258" s="50" t="s">
        <v>111</v>
      </c>
      <c r="C258" s="7" t="s">
        <v>4</v>
      </c>
      <c r="D258" s="47">
        <v>150</v>
      </c>
      <c r="E258" s="35"/>
      <c r="F258" s="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</row>
    <row r="259" spans="1:54" s="30" customFormat="1" ht="24.75" customHeight="1" x14ac:dyDescent="0.2">
      <c r="A259" s="17">
        <f t="shared" si="21"/>
        <v>720</v>
      </c>
      <c r="B259" s="50" t="s">
        <v>112</v>
      </c>
      <c r="C259" s="7" t="s">
        <v>4</v>
      </c>
      <c r="D259" s="47">
        <v>350</v>
      </c>
      <c r="E259" s="35"/>
      <c r="F259" s="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</row>
    <row r="260" spans="1:54" s="30" customFormat="1" ht="24.75" customHeight="1" x14ac:dyDescent="0.2">
      <c r="A260" s="17">
        <f>A259+1</f>
        <v>721</v>
      </c>
      <c r="B260" s="50" t="s">
        <v>303</v>
      </c>
      <c r="C260" s="7" t="s">
        <v>4</v>
      </c>
      <c r="D260" s="47">
        <v>400</v>
      </c>
      <c r="E260" s="35"/>
      <c r="F260" s="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</row>
    <row r="261" spans="1:54" s="30" customFormat="1" ht="24.75" customHeight="1" x14ac:dyDescent="0.2">
      <c r="A261" s="17">
        <f>A260+1</f>
        <v>722</v>
      </c>
      <c r="B261" s="50" t="s">
        <v>304</v>
      </c>
      <c r="C261" s="7" t="s">
        <v>4</v>
      </c>
      <c r="D261" s="47">
        <v>250</v>
      </c>
      <c r="E261" s="35"/>
      <c r="F261" s="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</row>
    <row r="262" spans="1:54" s="30" customFormat="1" ht="24.75" customHeight="1" x14ac:dyDescent="0.25">
      <c r="A262" s="9"/>
      <c r="B262" s="6" t="s">
        <v>66</v>
      </c>
      <c r="C262" s="101"/>
      <c r="D262" s="101"/>
      <c r="E262" s="101"/>
      <c r="F262" s="101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</row>
    <row r="263" spans="1:54" s="30" customFormat="1" ht="24.75" customHeight="1" x14ac:dyDescent="0.2">
      <c r="A263" s="17">
        <f>A261+1</f>
        <v>723</v>
      </c>
      <c r="B263" s="50" t="s">
        <v>67</v>
      </c>
      <c r="C263" s="7" t="s">
        <v>0</v>
      </c>
      <c r="D263" s="47">
        <v>1</v>
      </c>
      <c r="E263" s="35"/>
      <c r="F263" s="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</row>
    <row r="264" spans="1:54" s="30" customFormat="1" ht="24.75" customHeight="1" x14ac:dyDescent="0.2">
      <c r="A264" s="17">
        <f>+A263+1</f>
        <v>724</v>
      </c>
      <c r="B264" s="50" t="s">
        <v>305</v>
      </c>
      <c r="C264" s="7"/>
      <c r="D264" s="47"/>
      <c r="E264" s="35"/>
      <c r="F264" s="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</row>
    <row r="265" spans="1:54" s="30" customFormat="1" ht="24.75" customHeight="1" x14ac:dyDescent="0.2">
      <c r="A265" s="17"/>
      <c r="B265" s="50" t="s">
        <v>307</v>
      </c>
      <c r="C265" s="7" t="s">
        <v>0</v>
      </c>
      <c r="D265" s="47">
        <v>1</v>
      </c>
      <c r="E265" s="35"/>
      <c r="F265" s="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</row>
    <row r="266" spans="1:54" s="30" customFormat="1" ht="24.75" customHeight="1" x14ac:dyDescent="0.2">
      <c r="A266" s="17"/>
      <c r="B266" s="50" t="s">
        <v>306</v>
      </c>
      <c r="C266" s="7" t="s">
        <v>0</v>
      </c>
      <c r="D266" s="47">
        <v>1</v>
      </c>
      <c r="E266" s="35"/>
      <c r="F266" s="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</row>
    <row r="267" spans="1:54" s="30" customFormat="1" ht="24.75" customHeight="1" x14ac:dyDescent="0.2">
      <c r="A267" s="17"/>
      <c r="B267" s="50" t="s">
        <v>374</v>
      </c>
      <c r="C267" s="7" t="s">
        <v>0</v>
      </c>
      <c r="D267" s="47">
        <v>1</v>
      </c>
      <c r="E267" s="35"/>
      <c r="F267" s="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</row>
    <row r="268" spans="1:54" s="30" customFormat="1" ht="24.75" customHeight="1" x14ac:dyDescent="0.2">
      <c r="A268" s="17"/>
      <c r="B268" s="50" t="s">
        <v>375</v>
      </c>
      <c r="C268" s="7" t="s">
        <v>0</v>
      </c>
      <c r="D268" s="47">
        <v>1</v>
      </c>
      <c r="E268" s="35"/>
      <c r="F268" s="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</row>
    <row r="269" spans="1:54" s="30" customFormat="1" ht="24.75" customHeight="1" x14ac:dyDescent="0.2">
      <c r="A269" s="17"/>
      <c r="B269" s="50" t="s">
        <v>376</v>
      </c>
      <c r="C269" s="7" t="s">
        <v>0</v>
      </c>
      <c r="D269" s="47">
        <v>1</v>
      </c>
      <c r="E269" s="35"/>
      <c r="F269" s="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</row>
    <row r="270" spans="1:54" s="30" customFormat="1" ht="24.75" customHeight="1" x14ac:dyDescent="0.2">
      <c r="A270" s="17"/>
      <c r="B270" s="50" t="s">
        <v>377</v>
      </c>
      <c r="C270" s="7" t="s">
        <v>0</v>
      </c>
      <c r="D270" s="47">
        <v>1</v>
      </c>
      <c r="E270" s="35"/>
      <c r="F270" s="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</row>
    <row r="271" spans="1:54" s="30" customFormat="1" ht="24.75" customHeight="1" x14ac:dyDescent="0.2">
      <c r="A271" s="17"/>
      <c r="B271" s="50" t="s">
        <v>378</v>
      </c>
      <c r="C271" s="7" t="s">
        <v>0</v>
      </c>
      <c r="D271" s="47">
        <v>1</v>
      </c>
      <c r="E271" s="35"/>
      <c r="F271" s="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</row>
    <row r="272" spans="1:54" s="30" customFormat="1" ht="24.75" customHeight="1" x14ac:dyDescent="0.2">
      <c r="A272" s="17"/>
      <c r="B272" s="50" t="s">
        <v>379</v>
      </c>
      <c r="C272" s="7" t="s">
        <v>0</v>
      </c>
      <c r="D272" s="47">
        <v>1</v>
      </c>
      <c r="E272" s="35"/>
      <c r="F272" s="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</row>
    <row r="273" spans="1:54" s="30" customFormat="1" ht="24.75" customHeight="1" x14ac:dyDescent="0.2">
      <c r="A273" s="17"/>
      <c r="B273" s="50" t="s">
        <v>380</v>
      </c>
      <c r="C273" s="7" t="s">
        <v>0</v>
      </c>
      <c r="D273" s="47">
        <v>1</v>
      </c>
      <c r="E273" s="35"/>
      <c r="F273" s="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</row>
    <row r="274" spans="1:54" s="30" customFormat="1" ht="24.75" customHeight="1" x14ac:dyDescent="0.2">
      <c r="A274" s="17"/>
      <c r="B274" s="50" t="s">
        <v>381</v>
      </c>
      <c r="C274" s="7" t="s">
        <v>0</v>
      </c>
      <c r="D274" s="47">
        <v>1</v>
      </c>
      <c r="E274" s="35"/>
      <c r="F274" s="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</row>
    <row r="275" spans="1:54" s="30" customFormat="1" ht="24.75" customHeight="1" x14ac:dyDescent="0.2">
      <c r="A275" s="17"/>
      <c r="B275" s="50" t="s">
        <v>382</v>
      </c>
      <c r="C275" s="7" t="s">
        <v>0</v>
      </c>
      <c r="D275" s="47">
        <v>1</v>
      </c>
      <c r="E275" s="35"/>
      <c r="F275" s="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</row>
    <row r="276" spans="1:54" s="30" customFormat="1" ht="24.75" customHeight="1" x14ac:dyDescent="0.2">
      <c r="A276" s="17"/>
      <c r="B276" s="50" t="s">
        <v>383</v>
      </c>
      <c r="C276" s="7" t="s">
        <v>0</v>
      </c>
      <c r="D276" s="47">
        <v>1</v>
      </c>
      <c r="E276" s="35"/>
      <c r="F276" s="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</row>
    <row r="277" spans="1:54" s="30" customFormat="1" ht="24.75" customHeight="1" x14ac:dyDescent="0.2">
      <c r="A277" s="17"/>
      <c r="B277" s="50" t="s">
        <v>384</v>
      </c>
      <c r="C277" s="7" t="s">
        <v>0</v>
      </c>
      <c r="D277" s="47">
        <v>1</v>
      </c>
      <c r="E277" s="35"/>
      <c r="F277" s="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</row>
    <row r="278" spans="1:54" s="30" customFormat="1" ht="24.75" customHeight="1" x14ac:dyDescent="0.2">
      <c r="A278" s="17"/>
      <c r="B278" s="50" t="s">
        <v>385</v>
      </c>
      <c r="C278" s="7" t="s">
        <v>0</v>
      </c>
      <c r="D278" s="47">
        <v>1</v>
      </c>
      <c r="E278" s="35"/>
      <c r="F278" s="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</row>
    <row r="279" spans="1:54" s="30" customFormat="1" ht="24.75" customHeight="1" x14ac:dyDescent="0.2">
      <c r="A279" s="17"/>
      <c r="B279" s="50" t="s">
        <v>386</v>
      </c>
      <c r="C279" s="7" t="s">
        <v>0</v>
      </c>
      <c r="D279" s="47">
        <v>1</v>
      </c>
      <c r="E279" s="35"/>
      <c r="F279" s="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</row>
    <row r="280" spans="1:54" s="30" customFormat="1" ht="24.75" customHeight="1" x14ac:dyDescent="0.2">
      <c r="A280" s="17"/>
      <c r="B280" s="50" t="s">
        <v>387</v>
      </c>
      <c r="C280" s="7" t="s">
        <v>0</v>
      </c>
      <c r="D280" s="47">
        <v>1</v>
      </c>
      <c r="E280" s="35"/>
      <c r="F280" s="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</row>
    <row r="281" spans="1:54" s="61" customFormat="1" ht="21.75" customHeight="1" x14ac:dyDescent="0.25">
      <c r="A281" s="17"/>
      <c r="B281" s="50" t="s">
        <v>388</v>
      </c>
      <c r="C281" s="7" t="s">
        <v>0</v>
      </c>
      <c r="D281" s="47">
        <v>1</v>
      </c>
      <c r="E281" s="35"/>
      <c r="F281" s="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</row>
    <row r="282" spans="1:54" s="30" customFormat="1" ht="24.75" customHeight="1" x14ac:dyDescent="0.2">
      <c r="A282" s="17"/>
      <c r="B282" s="50" t="s">
        <v>389</v>
      </c>
      <c r="C282" s="7" t="s">
        <v>0</v>
      </c>
      <c r="D282" s="47">
        <v>1</v>
      </c>
      <c r="E282" s="35"/>
      <c r="F282" s="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</row>
    <row r="283" spans="1:54" s="30" customFormat="1" ht="24.75" customHeight="1" x14ac:dyDescent="0.2">
      <c r="A283" s="17"/>
      <c r="B283" s="50" t="s">
        <v>308</v>
      </c>
      <c r="C283" s="7" t="s">
        <v>0</v>
      </c>
      <c r="D283" s="47">
        <v>1</v>
      </c>
      <c r="E283" s="35"/>
      <c r="F283" s="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</row>
    <row r="284" spans="1:54" s="30" customFormat="1" ht="24.75" customHeight="1" x14ac:dyDescent="0.2">
      <c r="A284" s="17"/>
      <c r="B284" s="50" t="s">
        <v>390</v>
      </c>
      <c r="C284" s="7" t="s">
        <v>0</v>
      </c>
      <c r="D284" s="47">
        <v>1</v>
      </c>
      <c r="E284" s="35"/>
      <c r="F284" s="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</row>
    <row r="285" spans="1:54" s="30" customFormat="1" ht="24.75" customHeight="1" x14ac:dyDescent="0.2">
      <c r="A285" s="17"/>
      <c r="B285" s="50" t="s">
        <v>391</v>
      </c>
      <c r="C285" s="7" t="s">
        <v>0</v>
      </c>
      <c r="D285" s="47">
        <v>1</v>
      </c>
      <c r="E285" s="35"/>
      <c r="F285" s="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</row>
    <row r="286" spans="1:54" s="30" customFormat="1" ht="24.75" customHeight="1" x14ac:dyDescent="0.2">
      <c r="A286" s="17"/>
      <c r="B286" s="50" t="s">
        <v>392</v>
      </c>
      <c r="C286" s="7" t="s">
        <v>0</v>
      </c>
      <c r="D286" s="47">
        <v>1</v>
      </c>
      <c r="E286" s="35"/>
      <c r="F286" s="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</row>
    <row r="287" spans="1:54" s="30" customFormat="1" ht="24.75" customHeight="1" x14ac:dyDescent="0.2">
      <c r="A287" s="17"/>
      <c r="B287" s="50" t="s">
        <v>393</v>
      </c>
      <c r="C287" s="7" t="s">
        <v>0</v>
      </c>
      <c r="D287" s="47">
        <v>1</v>
      </c>
      <c r="E287" s="35"/>
      <c r="F287" s="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</row>
    <row r="288" spans="1:54" s="30" customFormat="1" ht="24.75" customHeight="1" x14ac:dyDescent="0.2">
      <c r="A288" s="17"/>
      <c r="B288" s="50" t="s">
        <v>394</v>
      </c>
      <c r="C288" s="7" t="s">
        <v>0</v>
      </c>
      <c r="D288" s="47">
        <v>3</v>
      </c>
      <c r="E288" s="35"/>
      <c r="F288" s="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</row>
    <row r="289" spans="1:54" s="30" customFormat="1" ht="24.75" customHeight="1" x14ac:dyDescent="0.2">
      <c r="A289" s="17"/>
      <c r="B289" s="50" t="s">
        <v>395</v>
      </c>
      <c r="C289" s="7" t="s">
        <v>0</v>
      </c>
      <c r="D289" s="47">
        <v>1</v>
      </c>
      <c r="E289" s="35"/>
      <c r="F289" s="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</row>
    <row r="290" spans="1:54" s="30" customFormat="1" ht="24.75" customHeight="1" x14ac:dyDescent="0.25">
      <c r="A290" s="9"/>
      <c r="B290" s="6" t="s">
        <v>68</v>
      </c>
      <c r="C290" s="101"/>
      <c r="D290" s="101"/>
      <c r="E290" s="101"/>
      <c r="F290" s="101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</row>
    <row r="291" spans="1:54" s="61" customFormat="1" ht="21.75" customHeight="1" x14ac:dyDescent="0.25">
      <c r="A291" s="17">
        <f>+A264+1</f>
        <v>725</v>
      </c>
      <c r="B291" s="50" t="s">
        <v>114</v>
      </c>
      <c r="C291" s="7" t="s">
        <v>0</v>
      </c>
      <c r="D291" s="47">
        <v>18</v>
      </c>
      <c r="E291" s="35"/>
      <c r="F291" s="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</row>
    <row r="292" spans="1:54" s="30" customFormat="1" ht="24.75" customHeight="1" x14ac:dyDescent="0.2">
      <c r="A292" s="17">
        <f>+A291+1</f>
        <v>726</v>
      </c>
      <c r="B292" s="50" t="s">
        <v>115</v>
      </c>
      <c r="C292" s="7" t="s">
        <v>0</v>
      </c>
      <c r="D292" s="47">
        <v>69</v>
      </c>
      <c r="E292" s="35"/>
      <c r="F292" s="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</row>
    <row r="293" spans="1:54" s="30" customFormat="1" ht="24.75" customHeight="1" x14ac:dyDescent="0.2">
      <c r="A293" s="17">
        <f>+A292+1</f>
        <v>727</v>
      </c>
      <c r="B293" s="50" t="s">
        <v>113</v>
      </c>
      <c r="C293" s="7" t="s">
        <v>0</v>
      </c>
      <c r="D293" s="47">
        <v>18</v>
      </c>
      <c r="E293" s="35"/>
      <c r="F293" s="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</row>
    <row r="294" spans="1:54" s="30" customFormat="1" ht="24.75" customHeight="1" x14ac:dyDescent="0.2">
      <c r="A294" s="17">
        <f>+A293+1</f>
        <v>728</v>
      </c>
      <c r="B294" s="50" t="s">
        <v>269</v>
      </c>
      <c r="C294" s="7" t="s">
        <v>0</v>
      </c>
      <c r="D294" s="47">
        <v>25</v>
      </c>
      <c r="E294" s="35"/>
      <c r="F294" s="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</row>
    <row r="295" spans="1:54" s="30" customFormat="1" ht="24.75" customHeight="1" x14ac:dyDescent="0.2">
      <c r="A295" s="17">
        <f>+A294+1</f>
        <v>729</v>
      </c>
      <c r="B295" s="50" t="s">
        <v>116</v>
      </c>
      <c r="C295" s="7" t="s">
        <v>0</v>
      </c>
      <c r="D295" s="47">
        <v>20</v>
      </c>
      <c r="E295" s="35"/>
      <c r="F295" s="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</row>
    <row r="296" spans="1:54" s="30" customFormat="1" ht="24.75" customHeight="1" x14ac:dyDescent="0.2">
      <c r="A296" s="17">
        <f t="shared" ref="A296:A308" si="22">+A295+1</f>
        <v>730</v>
      </c>
      <c r="B296" s="50" t="s">
        <v>117</v>
      </c>
      <c r="C296" s="7" t="s">
        <v>0</v>
      </c>
      <c r="D296" s="47">
        <f>SUM(D322:D345)-(D291+D292+D293*2+D294*4+D295*2+D297-D298-D299)</f>
        <v>475</v>
      </c>
      <c r="E296" s="35"/>
      <c r="F296" s="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</row>
    <row r="297" spans="1:54" s="30" customFormat="1" ht="24.75" customHeight="1" x14ac:dyDescent="0.2">
      <c r="A297" s="17">
        <f t="shared" si="22"/>
        <v>731</v>
      </c>
      <c r="B297" s="50" t="s">
        <v>69</v>
      </c>
      <c r="C297" s="7" t="s">
        <v>0</v>
      </c>
      <c r="D297" s="47">
        <v>48</v>
      </c>
      <c r="E297" s="35"/>
      <c r="F297" s="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</row>
    <row r="298" spans="1:54" s="30" customFormat="1" ht="24.75" customHeight="1" x14ac:dyDescent="0.2">
      <c r="A298" s="17">
        <f t="shared" si="22"/>
        <v>732</v>
      </c>
      <c r="B298" s="50" t="s">
        <v>70</v>
      </c>
      <c r="C298" s="7" t="s">
        <v>0</v>
      </c>
      <c r="D298" s="47">
        <v>30</v>
      </c>
      <c r="E298" s="35"/>
      <c r="F298" s="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</row>
    <row r="299" spans="1:54" s="30" customFormat="1" ht="24.75" customHeight="1" x14ac:dyDescent="0.2">
      <c r="A299" s="17">
        <f t="shared" si="22"/>
        <v>733</v>
      </c>
      <c r="B299" s="50" t="s">
        <v>270</v>
      </c>
      <c r="C299" s="7" t="s">
        <v>0</v>
      </c>
      <c r="D299" s="47">
        <v>12</v>
      </c>
      <c r="E299" s="35"/>
      <c r="F299" s="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</row>
    <row r="300" spans="1:54" s="61" customFormat="1" ht="21.75" customHeight="1" x14ac:dyDescent="0.25">
      <c r="A300" s="9"/>
      <c r="B300" s="6" t="s">
        <v>71</v>
      </c>
      <c r="C300" s="101"/>
      <c r="D300" s="101"/>
      <c r="E300" s="101"/>
      <c r="F300" s="101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</row>
    <row r="301" spans="1:54" s="30" customFormat="1" ht="24.75" customHeight="1" x14ac:dyDescent="0.2">
      <c r="A301" s="17">
        <f>+A299+1</f>
        <v>734</v>
      </c>
      <c r="B301" s="50" t="s">
        <v>72</v>
      </c>
      <c r="C301" s="7" t="s">
        <v>0</v>
      </c>
      <c r="D301" s="47">
        <v>120</v>
      </c>
      <c r="E301" s="35"/>
      <c r="F301" s="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</row>
    <row r="302" spans="1:54" s="30" customFormat="1" ht="24.75" customHeight="1" x14ac:dyDescent="0.2">
      <c r="A302" s="17">
        <f t="shared" si="22"/>
        <v>735</v>
      </c>
      <c r="B302" s="50" t="s">
        <v>271</v>
      </c>
      <c r="C302" s="7" t="s">
        <v>0</v>
      </c>
      <c r="D302" s="47">
        <f>D303+D304+2*D306-D301</f>
        <v>369</v>
      </c>
      <c r="E302" s="35"/>
      <c r="F302" s="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</row>
    <row r="303" spans="1:54" s="30" customFormat="1" ht="24.75" customHeight="1" x14ac:dyDescent="0.2">
      <c r="A303" s="17">
        <f t="shared" si="22"/>
        <v>736</v>
      </c>
      <c r="B303" s="50" t="s">
        <v>272</v>
      </c>
      <c r="C303" s="7" t="s">
        <v>0</v>
      </c>
      <c r="D303" s="47">
        <v>298</v>
      </c>
      <c r="E303" s="35"/>
      <c r="F303" s="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</row>
    <row r="304" spans="1:54" s="30" customFormat="1" ht="24.75" customHeight="1" x14ac:dyDescent="0.2">
      <c r="A304" s="17">
        <f t="shared" si="22"/>
        <v>737</v>
      </c>
      <c r="B304" s="50" t="s">
        <v>273</v>
      </c>
      <c r="C304" s="7" t="s">
        <v>0</v>
      </c>
      <c r="D304" s="47">
        <v>19</v>
      </c>
      <c r="E304" s="35"/>
      <c r="F304" s="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</row>
    <row r="305" spans="1:54" s="30" customFormat="1" ht="24.75" customHeight="1" x14ac:dyDescent="0.2">
      <c r="A305" s="17">
        <f t="shared" si="22"/>
        <v>738</v>
      </c>
      <c r="B305" s="50" t="s">
        <v>445</v>
      </c>
      <c r="C305" s="7" t="s">
        <v>0</v>
      </c>
      <c r="D305" s="47">
        <v>12</v>
      </c>
      <c r="E305" s="35"/>
      <c r="F305" s="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</row>
    <row r="306" spans="1:54" s="30" customFormat="1" ht="24.75" customHeight="1" x14ac:dyDescent="0.2">
      <c r="A306" s="17">
        <f t="shared" si="22"/>
        <v>739</v>
      </c>
      <c r="B306" s="50" t="s">
        <v>274</v>
      </c>
      <c r="C306" s="7" t="s">
        <v>0</v>
      </c>
      <c r="D306" s="47">
        <v>86</v>
      </c>
      <c r="E306" s="35"/>
      <c r="F306" s="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</row>
    <row r="307" spans="1:54" s="30" customFormat="1" ht="24.75" customHeight="1" x14ac:dyDescent="0.2">
      <c r="A307" s="17">
        <f t="shared" si="22"/>
        <v>740</v>
      </c>
      <c r="B307" s="50" t="s">
        <v>275</v>
      </c>
      <c r="C307" s="7" t="s">
        <v>0</v>
      </c>
      <c r="D307" s="47">
        <v>72</v>
      </c>
      <c r="E307" s="35"/>
      <c r="F307" s="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</row>
    <row r="308" spans="1:54" s="30" customFormat="1" ht="24.75" customHeight="1" x14ac:dyDescent="0.2">
      <c r="A308" s="17">
        <f t="shared" si="22"/>
        <v>741</v>
      </c>
      <c r="B308" s="50" t="s">
        <v>220</v>
      </c>
      <c r="C308" s="7" t="s">
        <v>0</v>
      </c>
      <c r="D308" s="47">
        <v>4</v>
      </c>
      <c r="E308" s="35"/>
      <c r="F308" s="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</row>
    <row r="309" spans="1:54" s="30" customFormat="1" ht="24.75" customHeight="1" x14ac:dyDescent="0.2">
      <c r="A309" s="70"/>
      <c r="B309" s="6" t="s">
        <v>276</v>
      </c>
      <c r="C309" s="71"/>
      <c r="D309" s="84"/>
      <c r="E309" s="84"/>
      <c r="F309" s="7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</row>
    <row r="310" spans="1:54" s="30" customFormat="1" ht="24.75" customHeight="1" x14ac:dyDescent="0.2">
      <c r="A310" s="17">
        <f>+A308+1</f>
        <v>742</v>
      </c>
      <c r="B310" s="50" t="s">
        <v>277</v>
      </c>
      <c r="C310" s="7" t="s">
        <v>11</v>
      </c>
      <c r="D310" s="47">
        <v>1</v>
      </c>
      <c r="E310" s="35"/>
      <c r="F310" s="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</row>
    <row r="311" spans="1:54" s="30" customFormat="1" ht="24.75" customHeight="1" x14ac:dyDescent="0.2">
      <c r="A311" s="17">
        <f>+A310+1</f>
        <v>743</v>
      </c>
      <c r="B311" s="50" t="s">
        <v>278</v>
      </c>
      <c r="C311" s="7" t="s">
        <v>11</v>
      </c>
      <c r="D311" s="47">
        <v>3</v>
      </c>
      <c r="E311" s="35"/>
      <c r="F311" s="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</row>
    <row r="312" spans="1:54" s="61" customFormat="1" ht="21.75" customHeight="1" x14ac:dyDescent="0.25">
      <c r="A312" s="17">
        <f t="shared" ref="A312:A320" si="23">+A311+1</f>
        <v>744</v>
      </c>
      <c r="B312" s="50" t="s">
        <v>279</v>
      </c>
      <c r="C312" s="7" t="s">
        <v>11</v>
      </c>
      <c r="D312" s="47">
        <v>8</v>
      </c>
      <c r="E312" s="35"/>
      <c r="F312" s="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</row>
    <row r="313" spans="1:54" s="30" customFormat="1" ht="27.75" customHeight="1" x14ac:dyDescent="0.2">
      <c r="A313" s="17">
        <f t="shared" si="23"/>
        <v>745</v>
      </c>
      <c r="B313" s="50" t="s">
        <v>280</v>
      </c>
      <c r="C313" s="7" t="s">
        <v>11</v>
      </c>
      <c r="D313" s="47">
        <v>1</v>
      </c>
      <c r="E313" s="35"/>
      <c r="F313" s="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</row>
    <row r="314" spans="1:54" s="2" customFormat="1" ht="27.75" customHeight="1" x14ac:dyDescent="0.2">
      <c r="A314" s="17">
        <f t="shared" si="23"/>
        <v>746</v>
      </c>
      <c r="B314" s="50" t="s">
        <v>281</v>
      </c>
      <c r="C314" s="7" t="s">
        <v>11</v>
      </c>
      <c r="D314" s="47">
        <v>5</v>
      </c>
      <c r="E314" s="35"/>
      <c r="F314" s="7"/>
    </row>
    <row r="315" spans="1:54" s="2" customFormat="1" ht="27.75" customHeight="1" x14ac:dyDescent="0.2">
      <c r="A315" s="17">
        <f t="shared" si="23"/>
        <v>747</v>
      </c>
      <c r="B315" s="50" t="s">
        <v>282</v>
      </c>
      <c r="C315" s="7" t="s">
        <v>11</v>
      </c>
      <c r="D315" s="47">
        <v>1</v>
      </c>
      <c r="E315" s="35"/>
      <c r="F315" s="7"/>
    </row>
    <row r="316" spans="1:54" s="2" customFormat="1" ht="27.75" customHeight="1" x14ac:dyDescent="0.2">
      <c r="A316" s="17">
        <f t="shared" si="23"/>
        <v>748</v>
      </c>
      <c r="B316" s="50" t="s">
        <v>309</v>
      </c>
      <c r="C316" s="7" t="s">
        <v>11</v>
      </c>
      <c r="D316" s="47">
        <v>1</v>
      </c>
      <c r="E316" s="35"/>
      <c r="F316" s="7"/>
    </row>
    <row r="317" spans="1:54" s="2" customFormat="1" ht="27.75" customHeight="1" x14ac:dyDescent="0.2">
      <c r="A317" s="17">
        <f t="shared" si="23"/>
        <v>749</v>
      </c>
      <c r="B317" s="50" t="s">
        <v>283</v>
      </c>
      <c r="C317" s="7" t="s">
        <v>11</v>
      </c>
      <c r="D317" s="47">
        <v>1</v>
      </c>
      <c r="E317" s="35"/>
      <c r="F317" s="7"/>
    </row>
    <row r="318" spans="1:54" s="2" customFormat="1" ht="27.75" customHeight="1" x14ac:dyDescent="0.2">
      <c r="A318" s="17">
        <f t="shared" si="23"/>
        <v>750</v>
      </c>
      <c r="B318" s="50" t="s">
        <v>284</v>
      </c>
      <c r="C318" s="7" t="s">
        <v>11</v>
      </c>
      <c r="D318" s="47">
        <v>20</v>
      </c>
      <c r="E318" s="35"/>
      <c r="F318" s="7"/>
    </row>
    <row r="319" spans="1:54" s="2" customFormat="1" ht="27.75" customHeight="1" x14ac:dyDescent="0.2">
      <c r="A319" s="17">
        <f t="shared" si="23"/>
        <v>751</v>
      </c>
      <c r="B319" s="50" t="s">
        <v>285</v>
      </c>
      <c r="C319" s="7" t="s">
        <v>11</v>
      </c>
      <c r="D319" s="47">
        <v>20</v>
      </c>
      <c r="E319" s="35"/>
      <c r="F319" s="7"/>
    </row>
    <row r="320" spans="1:54" s="2" customFormat="1" ht="27.75" customHeight="1" x14ac:dyDescent="0.2">
      <c r="A320" s="17">
        <f t="shared" si="23"/>
        <v>752</v>
      </c>
      <c r="B320" s="50" t="s">
        <v>286</v>
      </c>
      <c r="C320" s="7" t="s">
        <v>11</v>
      </c>
      <c r="D320" s="47">
        <v>20</v>
      </c>
      <c r="E320" s="35"/>
      <c r="F320" s="7"/>
    </row>
    <row r="321" spans="1:54" s="30" customFormat="1" ht="27.75" customHeight="1" x14ac:dyDescent="0.25">
      <c r="A321" s="9"/>
      <c r="B321" s="6" t="s">
        <v>73</v>
      </c>
      <c r="C321" s="101"/>
      <c r="D321" s="101"/>
      <c r="E321" s="101"/>
      <c r="F321" s="101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</row>
    <row r="322" spans="1:54" s="2" customFormat="1" ht="27.75" customHeight="1" x14ac:dyDescent="0.2">
      <c r="A322" s="17">
        <f>+A320+1</f>
        <v>753</v>
      </c>
      <c r="B322" s="50" t="s">
        <v>446</v>
      </c>
      <c r="C322" s="7" t="s">
        <v>0</v>
      </c>
      <c r="D322" s="47">
        <v>87</v>
      </c>
      <c r="E322" s="35"/>
      <c r="F322" s="7"/>
    </row>
    <row r="323" spans="1:54" s="30" customFormat="1" ht="34.5" customHeight="1" x14ac:dyDescent="0.2">
      <c r="A323" s="25">
        <f>A322+1</f>
        <v>754</v>
      </c>
      <c r="B323" s="31" t="s">
        <v>447</v>
      </c>
      <c r="C323" s="7" t="s">
        <v>0</v>
      </c>
      <c r="D323" s="9">
        <v>92</v>
      </c>
      <c r="E323" s="35"/>
      <c r="F323" s="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</row>
    <row r="324" spans="1:54" s="30" customFormat="1" ht="24.75" customHeight="1" x14ac:dyDescent="0.2">
      <c r="A324" s="25">
        <f>A323+1</f>
        <v>755</v>
      </c>
      <c r="B324" s="31" t="s">
        <v>448</v>
      </c>
      <c r="C324" s="7" t="s">
        <v>0</v>
      </c>
      <c r="D324" s="9">
        <v>72</v>
      </c>
      <c r="E324" s="35"/>
      <c r="F324" s="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</row>
    <row r="325" spans="1:54" s="30" customFormat="1" ht="24.75" customHeight="1" x14ac:dyDescent="0.2">
      <c r="A325" s="25">
        <f t="shared" ref="A325:A332" si="24">A324+1</f>
        <v>756</v>
      </c>
      <c r="B325" s="31" t="s">
        <v>449</v>
      </c>
      <c r="C325" s="7" t="s">
        <v>0</v>
      </c>
      <c r="D325" s="9">
        <v>62</v>
      </c>
      <c r="E325" s="35"/>
      <c r="F325" s="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</row>
    <row r="326" spans="1:54" s="2" customFormat="1" ht="30" customHeight="1" x14ac:dyDescent="0.2">
      <c r="A326" s="25">
        <f t="shared" si="24"/>
        <v>757</v>
      </c>
      <c r="B326" s="31" t="s">
        <v>450</v>
      </c>
      <c r="C326" s="7" t="s">
        <v>0</v>
      </c>
      <c r="D326" s="9">
        <v>30</v>
      </c>
      <c r="E326" s="35"/>
      <c r="F326" s="7"/>
    </row>
    <row r="327" spans="1:54" s="30" customFormat="1" ht="30" customHeight="1" x14ac:dyDescent="0.2">
      <c r="A327" s="25">
        <f t="shared" si="24"/>
        <v>758</v>
      </c>
      <c r="B327" s="31" t="s">
        <v>451</v>
      </c>
      <c r="C327" s="7" t="s">
        <v>0</v>
      </c>
      <c r="D327" s="9">
        <v>11</v>
      </c>
      <c r="E327" s="35"/>
      <c r="F327" s="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</row>
    <row r="328" spans="1:54" s="30" customFormat="1" ht="30" customHeight="1" x14ac:dyDescent="0.2">
      <c r="A328" s="25">
        <f t="shared" si="24"/>
        <v>759</v>
      </c>
      <c r="B328" s="31" t="s">
        <v>452</v>
      </c>
      <c r="C328" s="7" t="s">
        <v>0</v>
      </c>
      <c r="D328" s="9">
        <v>42</v>
      </c>
      <c r="E328" s="35"/>
      <c r="F328" s="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</row>
    <row r="329" spans="1:54" s="2" customFormat="1" ht="30" customHeight="1" x14ac:dyDescent="0.2">
      <c r="A329" s="25">
        <f t="shared" si="24"/>
        <v>760</v>
      </c>
      <c r="B329" s="31" t="s">
        <v>467</v>
      </c>
      <c r="C329" s="7" t="s">
        <v>0</v>
      </c>
      <c r="D329" s="9">
        <v>6</v>
      </c>
      <c r="E329" s="35"/>
      <c r="F329" s="7"/>
    </row>
    <row r="330" spans="1:54" s="30" customFormat="1" ht="30" customHeight="1" x14ac:dyDescent="0.2">
      <c r="A330" s="17">
        <f t="shared" si="24"/>
        <v>761</v>
      </c>
      <c r="B330" s="50" t="s">
        <v>468</v>
      </c>
      <c r="C330" s="7" t="s">
        <v>0</v>
      </c>
      <c r="D330" s="47">
        <v>4</v>
      </c>
      <c r="E330" s="35"/>
      <c r="F330" s="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</row>
    <row r="331" spans="1:54" s="30" customFormat="1" ht="30.75" customHeight="1" x14ac:dyDescent="0.2">
      <c r="A331" s="25">
        <f>A330+1</f>
        <v>762</v>
      </c>
      <c r="B331" s="31" t="s">
        <v>453</v>
      </c>
      <c r="C331" s="7" t="s">
        <v>0</v>
      </c>
      <c r="D331" s="9">
        <v>10</v>
      </c>
      <c r="E331" s="35"/>
      <c r="F331" s="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</row>
    <row r="332" spans="1:54" s="30" customFormat="1" ht="24.75" customHeight="1" x14ac:dyDescent="0.2">
      <c r="A332" s="17">
        <f t="shared" si="24"/>
        <v>763</v>
      </c>
      <c r="B332" s="50" t="s">
        <v>469</v>
      </c>
      <c r="C332" s="7" t="s">
        <v>0</v>
      </c>
      <c r="D332" s="47">
        <v>1</v>
      </c>
      <c r="E332" s="35"/>
      <c r="F332" s="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</row>
    <row r="333" spans="1:54" s="30" customFormat="1" ht="29.25" customHeight="1" x14ac:dyDescent="0.2">
      <c r="A333" s="17">
        <f>A332+1</f>
        <v>764</v>
      </c>
      <c r="B333" s="50" t="s">
        <v>454</v>
      </c>
      <c r="C333" s="7" t="s">
        <v>0</v>
      </c>
      <c r="D333" s="47">
        <v>1</v>
      </c>
      <c r="E333" s="35"/>
      <c r="F333" s="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</row>
    <row r="334" spans="1:54" s="30" customFormat="1" ht="24.75" customHeight="1" x14ac:dyDescent="0.2">
      <c r="A334" s="17">
        <f>A333+1</f>
        <v>765</v>
      </c>
      <c r="B334" s="50" t="s">
        <v>455</v>
      </c>
      <c r="C334" s="7" t="s">
        <v>0</v>
      </c>
      <c r="D334" s="47">
        <v>15</v>
      </c>
      <c r="E334" s="35"/>
      <c r="F334" s="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</row>
    <row r="335" spans="1:54" s="30" customFormat="1" ht="24.75" customHeight="1" x14ac:dyDescent="0.2">
      <c r="A335" s="25">
        <f>A334+1</f>
        <v>766</v>
      </c>
      <c r="B335" s="31" t="s">
        <v>456</v>
      </c>
      <c r="C335" s="7" t="s">
        <v>0</v>
      </c>
      <c r="D335" s="9">
        <v>45</v>
      </c>
      <c r="E335" s="35"/>
      <c r="F335" s="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</row>
    <row r="336" spans="1:54" s="30" customFormat="1" ht="24.75" customHeight="1" x14ac:dyDescent="0.2">
      <c r="A336" s="17">
        <f t="shared" ref="A336:A349" si="25">A335+1</f>
        <v>767</v>
      </c>
      <c r="B336" s="50" t="s">
        <v>457</v>
      </c>
      <c r="C336" s="7" t="s">
        <v>0</v>
      </c>
      <c r="D336" s="47">
        <v>16</v>
      </c>
      <c r="E336" s="35"/>
      <c r="F336" s="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</row>
    <row r="337" spans="1:54" s="61" customFormat="1" ht="21.75" customHeight="1" x14ac:dyDescent="0.25">
      <c r="A337" s="17">
        <f t="shared" si="25"/>
        <v>768</v>
      </c>
      <c r="B337" s="50" t="s">
        <v>458</v>
      </c>
      <c r="C337" s="7" t="s">
        <v>0</v>
      </c>
      <c r="D337" s="47">
        <v>3</v>
      </c>
      <c r="E337" s="35"/>
      <c r="F337" s="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</row>
    <row r="338" spans="1:54" s="30" customFormat="1" ht="24.75" customHeight="1" x14ac:dyDescent="0.2">
      <c r="A338" s="25">
        <f t="shared" si="25"/>
        <v>769</v>
      </c>
      <c r="B338" s="31" t="s">
        <v>459</v>
      </c>
      <c r="C338" s="7" t="s">
        <v>0</v>
      </c>
      <c r="D338" s="9">
        <v>28</v>
      </c>
      <c r="E338" s="35"/>
      <c r="F338" s="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</row>
    <row r="339" spans="1:54" s="30" customFormat="1" ht="24.75" customHeight="1" x14ac:dyDescent="0.2">
      <c r="A339" s="17">
        <f t="shared" si="25"/>
        <v>770</v>
      </c>
      <c r="B339" s="50" t="s">
        <v>460</v>
      </c>
      <c r="C339" s="7" t="s">
        <v>0</v>
      </c>
      <c r="D339" s="47">
        <v>2</v>
      </c>
      <c r="E339" s="35"/>
      <c r="F339" s="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</row>
    <row r="340" spans="1:54" s="30" customFormat="1" ht="24.75" customHeight="1" x14ac:dyDescent="0.2">
      <c r="A340" s="17">
        <f t="shared" si="25"/>
        <v>771</v>
      </c>
      <c r="B340" s="50" t="s">
        <v>461</v>
      </c>
      <c r="C340" s="7" t="s">
        <v>0</v>
      </c>
      <c r="D340" s="47">
        <v>20</v>
      </c>
      <c r="E340" s="35"/>
      <c r="F340" s="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</row>
    <row r="341" spans="1:54" s="61" customFormat="1" ht="31.5" customHeight="1" x14ac:dyDescent="0.25">
      <c r="A341" s="17">
        <f t="shared" si="25"/>
        <v>772</v>
      </c>
      <c r="B341" s="50" t="s">
        <v>462</v>
      </c>
      <c r="C341" s="7" t="s">
        <v>0</v>
      </c>
      <c r="D341" s="47">
        <v>9</v>
      </c>
      <c r="E341" s="35"/>
      <c r="F341" s="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</row>
    <row r="342" spans="1:54" s="61" customFormat="1" ht="21.75" customHeight="1" x14ac:dyDescent="0.25">
      <c r="A342" s="17">
        <f t="shared" si="25"/>
        <v>773</v>
      </c>
      <c r="B342" s="50" t="s">
        <v>463</v>
      </c>
      <c r="C342" s="7" t="s">
        <v>0</v>
      </c>
      <c r="D342" s="47">
        <v>27</v>
      </c>
      <c r="E342" s="35"/>
      <c r="F342" s="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</row>
    <row r="343" spans="1:54" s="61" customFormat="1" ht="21.75" customHeight="1" x14ac:dyDescent="0.25">
      <c r="A343" s="17">
        <f t="shared" si="25"/>
        <v>774</v>
      </c>
      <c r="B343" s="50" t="s">
        <v>464</v>
      </c>
      <c r="C343" s="7" t="s">
        <v>0</v>
      </c>
      <c r="D343" s="47">
        <v>74</v>
      </c>
      <c r="E343" s="35"/>
      <c r="F343" s="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</row>
    <row r="344" spans="1:54" s="15" customFormat="1" ht="24.75" customHeight="1" x14ac:dyDescent="0.2">
      <c r="A344" s="17">
        <f t="shared" si="25"/>
        <v>775</v>
      </c>
      <c r="B344" s="50" t="s">
        <v>465</v>
      </c>
      <c r="C344" s="7" t="s">
        <v>0</v>
      </c>
      <c r="D344" s="47">
        <v>31</v>
      </c>
      <c r="E344" s="35"/>
      <c r="F344" s="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</row>
    <row r="345" spans="1:54" s="30" customFormat="1" ht="24.75" customHeight="1" x14ac:dyDescent="0.2">
      <c r="A345" s="17">
        <f t="shared" si="25"/>
        <v>776</v>
      </c>
      <c r="B345" s="50" t="s">
        <v>466</v>
      </c>
      <c r="C345" s="7" t="s">
        <v>0</v>
      </c>
      <c r="D345" s="47">
        <v>56</v>
      </c>
      <c r="E345" s="35"/>
      <c r="F345" s="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</row>
    <row r="346" spans="1:54" s="30" customFormat="1" ht="24.75" customHeight="1" x14ac:dyDescent="0.25">
      <c r="A346" s="9"/>
      <c r="B346" s="6" t="s">
        <v>74</v>
      </c>
      <c r="C346" s="101"/>
      <c r="D346" s="101"/>
      <c r="E346" s="101"/>
      <c r="F346" s="101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</row>
    <row r="347" spans="1:54" s="30" customFormat="1" ht="24.75" customHeight="1" x14ac:dyDescent="0.2">
      <c r="A347" s="17">
        <f>+A345+1</f>
        <v>777</v>
      </c>
      <c r="B347" s="50" t="s">
        <v>75</v>
      </c>
      <c r="C347" s="7" t="s">
        <v>0</v>
      </c>
      <c r="D347" s="47">
        <v>71</v>
      </c>
      <c r="E347" s="35"/>
      <c r="F347" s="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</row>
    <row r="348" spans="1:54" s="30" customFormat="1" ht="24.75" customHeight="1" x14ac:dyDescent="0.2">
      <c r="A348" s="17">
        <f t="shared" si="25"/>
        <v>778</v>
      </c>
      <c r="B348" s="50" t="s">
        <v>76</v>
      </c>
      <c r="C348" s="7" t="s">
        <v>0</v>
      </c>
      <c r="D348" s="47">
        <v>32</v>
      </c>
      <c r="E348" s="35"/>
      <c r="F348" s="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</row>
    <row r="349" spans="1:54" s="30" customFormat="1" ht="24.75" customHeight="1" x14ac:dyDescent="0.2">
      <c r="A349" s="17">
        <f t="shared" si="25"/>
        <v>779</v>
      </c>
      <c r="B349" s="50" t="s">
        <v>118</v>
      </c>
      <c r="C349" s="7" t="s">
        <v>0</v>
      </c>
      <c r="D349" s="47">
        <v>10</v>
      </c>
      <c r="E349" s="35"/>
      <c r="F349" s="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</row>
    <row r="350" spans="1:54" s="30" customFormat="1" ht="24.75" customHeight="1" x14ac:dyDescent="0.2">
      <c r="A350" s="74" t="s">
        <v>49</v>
      </c>
      <c r="B350" s="74"/>
      <c r="C350" s="10"/>
      <c r="D350" s="45"/>
      <c r="E350" s="37"/>
      <c r="F350" s="69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</row>
    <row r="351" spans="1:54" s="30" customFormat="1" ht="24.75" customHeight="1" x14ac:dyDescent="0.2">
      <c r="A351" s="11"/>
      <c r="B351" s="12" t="s">
        <v>287</v>
      </c>
      <c r="C351" s="13"/>
      <c r="D351" s="46"/>
      <c r="E351" s="38"/>
      <c r="F351" s="1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</row>
    <row r="352" spans="1:54" s="30" customFormat="1" ht="24.75" customHeight="1" x14ac:dyDescent="0.25">
      <c r="A352" s="9"/>
      <c r="B352" s="6" t="s">
        <v>288</v>
      </c>
      <c r="C352" s="101"/>
      <c r="D352" s="101"/>
      <c r="E352" s="101"/>
      <c r="F352" s="101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</row>
    <row r="353" spans="1:54" s="30" customFormat="1" ht="24.75" customHeight="1" x14ac:dyDescent="0.2">
      <c r="A353" s="17">
        <v>801</v>
      </c>
      <c r="B353" s="50" t="s">
        <v>399</v>
      </c>
      <c r="C353" s="7" t="s">
        <v>4</v>
      </c>
      <c r="D353" s="47">
        <v>200</v>
      </c>
      <c r="E353" s="35"/>
      <c r="F353" s="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</row>
    <row r="354" spans="1:54" s="30" customFormat="1" ht="24.75" customHeight="1" x14ac:dyDescent="0.2">
      <c r="A354" s="17">
        <f>+A353+1</f>
        <v>802</v>
      </c>
      <c r="B354" s="50" t="s">
        <v>119</v>
      </c>
      <c r="C354" s="7" t="s">
        <v>0</v>
      </c>
      <c r="D354" s="47">
        <v>3</v>
      </c>
      <c r="E354" s="35"/>
      <c r="F354" s="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</row>
    <row r="355" spans="1:54" s="30" customFormat="1" ht="24.75" customHeight="1" x14ac:dyDescent="0.2">
      <c r="A355" s="17">
        <f>A354+1</f>
        <v>803</v>
      </c>
      <c r="B355" s="50" t="s">
        <v>77</v>
      </c>
      <c r="C355" s="7" t="s">
        <v>0</v>
      </c>
      <c r="D355" s="47">
        <v>3</v>
      </c>
      <c r="E355" s="35"/>
      <c r="F355" s="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</row>
    <row r="356" spans="1:54" s="30" customFormat="1" ht="24.75" customHeight="1" x14ac:dyDescent="0.2">
      <c r="A356" s="17">
        <f t="shared" ref="A356:A366" si="26">A355+1</f>
        <v>804</v>
      </c>
      <c r="B356" s="50" t="s">
        <v>353</v>
      </c>
      <c r="C356" s="7" t="s">
        <v>4</v>
      </c>
      <c r="D356" s="47">
        <v>3500</v>
      </c>
      <c r="E356" s="35"/>
      <c r="F356" s="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</row>
    <row r="357" spans="1:54" s="30" customFormat="1" ht="24.75" customHeight="1" x14ac:dyDescent="0.2">
      <c r="A357" s="17">
        <f t="shared" si="26"/>
        <v>805</v>
      </c>
      <c r="B357" s="50" t="s">
        <v>78</v>
      </c>
      <c r="C357" s="7" t="s">
        <v>0</v>
      </c>
      <c r="D357" s="47">
        <v>3</v>
      </c>
      <c r="E357" s="35"/>
      <c r="F357" s="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</row>
    <row r="358" spans="1:54" ht="21.75" customHeight="1" x14ac:dyDescent="0.25">
      <c r="A358" s="17">
        <f t="shared" si="26"/>
        <v>806</v>
      </c>
      <c r="B358" s="50" t="s">
        <v>79</v>
      </c>
      <c r="C358" s="7" t="s">
        <v>0</v>
      </c>
      <c r="D358" s="47">
        <v>2</v>
      </c>
      <c r="E358" s="35"/>
      <c r="F358" s="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</row>
    <row r="359" spans="1:54" ht="21.75" customHeight="1" x14ac:dyDescent="0.25">
      <c r="A359" s="17">
        <f t="shared" si="26"/>
        <v>807</v>
      </c>
      <c r="B359" s="50" t="s">
        <v>289</v>
      </c>
      <c r="C359" s="7" t="s">
        <v>0</v>
      </c>
      <c r="D359" s="47">
        <v>1</v>
      </c>
      <c r="E359" s="35"/>
      <c r="F359" s="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</row>
    <row r="360" spans="1:54" s="30" customFormat="1" ht="24.75" customHeight="1" x14ac:dyDescent="0.2">
      <c r="A360" s="17">
        <f t="shared" si="26"/>
        <v>808</v>
      </c>
      <c r="B360" s="50" t="s">
        <v>80</v>
      </c>
      <c r="C360" s="7" t="s">
        <v>0</v>
      </c>
      <c r="D360" s="47">
        <v>100</v>
      </c>
      <c r="E360" s="35"/>
      <c r="F360" s="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</row>
    <row r="361" spans="1:54" s="30" customFormat="1" ht="24.75" customHeight="1" x14ac:dyDescent="0.2">
      <c r="A361" s="17">
        <f t="shared" si="26"/>
        <v>809</v>
      </c>
      <c r="B361" s="50" t="s">
        <v>81</v>
      </c>
      <c r="C361" s="7" t="s">
        <v>0</v>
      </c>
      <c r="D361" s="47">
        <v>100</v>
      </c>
      <c r="E361" s="35"/>
      <c r="F361" s="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</row>
    <row r="362" spans="1:54" ht="21.75" customHeight="1" x14ac:dyDescent="0.25">
      <c r="A362" s="17">
        <f t="shared" si="26"/>
        <v>810</v>
      </c>
      <c r="B362" s="50" t="s">
        <v>82</v>
      </c>
      <c r="C362" s="7" t="s">
        <v>0</v>
      </c>
      <c r="D362" s="47">
        <v>100</v>
      </c>
      <c r="E362" s="35"/>
      <c r="F362" s="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</row>
    <row r="363" spans="1:54" s="30" customFormat="1" ht="24.75" customHeight="1" x14ac:dyDescent="0.2">
      <c r="A363" s="17">
        <f t="shared" si="26"/>
        <v>811</v>
      </c>
      <c r="B363" s="50" t="s">
        <v>83</v>
      </c>
      <c r="C363" s="7" t="s">
        <v>0</v>
      </c>
      <c r="D363" s="47">
        <v>4</v>
      </c>
      <c r="E363" s="35"/>
      <c r="F363" s="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</row>
    <row r="364" spans="1:54" ht="21.75" customHeight="1" x14ac:dyDescent="0.25">
      <c r="A364" s="17">
        <f t="shared" si="26"/>
        <v>812</v>
      </c>
      <c r="B364" s="50" t="s">
        <v>396</v>
      </c>
      <c r="C364" s="7" t="s">
        <v>0</v>
      </c>
      <c r="D364" s="47">
        <v>1</v>
      </c>
      <c r="E364" s="35"/>
      <c r="F364" s="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</row>
    <row r="365" spans="1:54" s="30" customFormat="1" ht="24.75" customHeight="1" x14ac:dyDescent="0.2">
      <c r="A365" s="17">
        <f t="shared" si="26"/>
        <v>813</v>
      </c>
      <c r="B365" s="50" t="s">
        <v>397</v>
      </c>
      <c r="C365" s="7" t="s">
        <v>0</v>
      </c>
      <c r="D365" s="47">
        <v>10</v>
      </c>
      <c r="E365" s="35"/>
      <c r="F365" s="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</row>
    <row r="366" spans="1:54" s="30" customFormat="1" ht="24.75" customHeight="1" x14ac:dyDescent="0.2">
      <c r="A366" s="17">
        <f t="shared" si="26"/>
        <v>814</v>
      </c>
      <c r="B366" s="50" t="s">
        <v>398</v>
      </c>
      <c r="C366" s="7" t="s">
        <v>0</v>
      </c>
      <c r="D366" s="47">
        <v>1</v>
      </c>
      <c r="E366" s="35"/>
      <c r="F366" s="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</row>
    <row r="367" spans="1:54" s="30" customFormat="1" ht="24.75" customHeight="1" x14ac:dyDescent="0.25">
      <c r="A367" s="9"/>
      <c r="B367" s="6" t="s">
        <v>290</v>
      </c>
      <c r="C367" s="101"/>
      <c r="D367" s="101"/>
      <c r="E367" s="101"/>
      <c r="F367" s="101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</row>
    <row r="368" spans="1:54" s="30" customFormat="1" ht="24.75" customHeight="1" x14ac:dyDescent="0.2">
      <c r="A368" s="75"/>
      <c r="B368" s="59" t="s">
        <v>291</v>
      </c>
      <c r="C368" s="60"/>
      <c r="D368" s="47"/>
      <c r="E368" s="85"/>
      <c r="F368" s="76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</row>
    <row r="369" spans="1:54" s="30" customFormat="1" ht="24.75" customHeight="1" x14ac:dyDescent="0.2">
      <c r="A369" s="17">
        <f>+A366+1</f>
        <v>815</v>
      </c>
      <c r="B369" s="50" t="s">
        <v>292</v>
      </c>
      <c r="C369" s="7" t="s">
        <v>4</v>
      </c>
      <c r="D369" s="47">
        <v>500</v>
      </c>
      <c r="E369" s="35"/>
      <c r="F369" s="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</row>
    <row r="370" spans="1:54" ht="21.75" customHeight="1" x14ac:dyDescent="0.25">
      <c r="A370" s="17">
        <f t="shared" ref="A370" si="27">+A369+1</f>
        <v>816</v>
      </c>
      <c r="B370" s="50" t="s">
        <v>293</v>
      </c>
      <c r="C370" s="7" t="s">
        <v>11</v>
      </c>
      <c r="D370" s="47">
        <v>15</v>
      </c>
      <c r="E370" s="35"/>
      <c r="F370" s="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</row>
    <row r="371" spans="1:54" ht="21.75" customHeight="1" x14ac:dyDescent="0.25">
      <c r="A371" s="9"/>
      <c r="B371" s="6" t="s">
        <v>294</v>
      </c>
      <c r="C371" s="101"/>
      <c r="D371" s="101"/>
      <c r="E371" s="101"/>
      <c r="F371" s="101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</row>
    <row r="372" spans="1:54" s="30" customFormat="1" ht="24.75" customHeight="1" x14ac:dyDescent="0.2">
      <c r="A372" s="17">
        <f>+A370+1</f>
        <v>817</v>
      </c>
      <c r="B372" s="50" t="s">
        <v>295</v>
      </c>
      <c r="C372" s="7" t="s">
        <v>11</v>
      </c>
      <c r="D372" s="47">
        <v>1</v>
      </c>
      <c r="E372" s="35"/>
      <c r="F372" s="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</row>
    <row r="373" spans="1:54" s="30" customFormat="1" ht="31.5" customHeight="1" x14ac:dyDescent="0.2">
      <c r="A373" s="75"/>
      <c r="B373" s="59" t="s">
        <v>296</v>
      </c>
      <c r="C373" s="60"/>
      <c r="D373" s="47"/>
      <c r="E373" s="85">
        <v>0</v>
      </c>
      <c r="F373" s="76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</row>
    <row r="374" spans="1:54" s="30" customFormat="1" ht="24.75" customHeight="1" x14ac:dyDescent="0.2">
      <c r="A374" s="17">
        <f>+A372+1</f>
        <v>818</v>
      </c>
      <c r="B374" s="50" t="s">
        <v>297</v>
      </c>
      <c r="C374" s="7" t="s">
        <v>0</v>
      </c>
      <c r="D374" s="47">
        <v>40</v>
      </c>
      <c r="E374" s="35"/>
      <c r="F374" s="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</row>
    <row r="375" spans="1:54" s="30" customFormat="1" ht="24.75" customHeight="1" x14ac:dyDescent="0.2">
      <c r="A375" s="17">
        <f>+A374+1</f>
        <v>819</v>
      </c>
      <c r="B375" s="50" t="s">
        <v>298</v>
      </c>
      <c r="C375" s="7" t="s">
        <v>0</v>
      </c>
      <c r="D375" s="47">
        <v>5</v>
      </c>
      <c r="E375" s="35"/>
      <c r="F375" s="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</row>
    <row r="376" spans="1:54" s="30" customFormat="1" ht="24.75" customHeight="1" x14ac:dyDescent="0.2">
      <c r="A376" s="17">
        <f t="shared" ref="A376:A378" si="28">+A375+1</f>
        <v>820</v>
      </c>
      <c r="B376" s="50" t="s">
        <v>299</v>
      </c>
      <c r="C376" s="7" t="s">
        <v>0</v>
      </c>
      <c r="D376" s="47">
        <v>10</v>
      </c>
      <c r="E376" s="35"/>
      <c r="F376" s="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</row>
    <row r="377" spans="1:54" s="30" customFormat="1" ht="24.75" customHeight="1" x14ac:dyDescent="0.2">
      <c r="A377" s="17">
        <f t="shared" si="28"/>
        <v>821</v>
      </c>
      <c r="B377" s="50" t="s">
        <v>300</v>
      </c>
      <c r="C377" s="7" t="s">
        <v>0</v>
      </c>
      <c r="D377" s="47">
        <v>20</v>
      </c>
      <c r="E377" s="35"/>
      <c r="F377" s="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</row>
    <row r="378" spans="1:54" s="30" customFormat="1" ht="24.75" customHeight="1" x14ac:dyDescent="0.2">
      <c r="A378" s="17">
        <f t="shared" si="28"/>
        <v>822</v>
      </c>
      <c r="B378" s="50" t="s">
        <v>301</v>
      </c>
      <c r="C378" s="7" t="s">
        <v>11</v>
      </c>
      <c r="D378" s="47">
        <v>1</v>
      </c>
      <c r="E378" s="35"/>
      <c r="F378" s="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</row>
    <row r="379" spans="1:54" ht="21.75" customHeight="1" x14ac:dyDescent="0.25">
      <c r="A379" s="74" t="s">
        <v>302</v>
      </c>
      <c r="B379" s="74"/>
      <c r="C379" s="74"/>
      <c r="D379" s="77"/>
      <c r="E379" s="74"/>
      <c r="F379" s="69">
        <f>SUM(F353:F378)</f>
        <v>0</v>
      </c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</row>
    <row r="380" spans="1:54" ht="21.75" customHeight="1" x14ac:dyDescent="0.25">
      <c r="A380" s="11"/>
      <c r="B380" s="12" t="s">
        <v>202</v>
      </c>
      <c r="C380" s="13"/>
      <c r="D380" s="46"/>
      <c r="E380" s="38"/>
      <c r="F380" s="1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</row>
    <row r="381" spans="1:54" s="30" customFormat="1" ht="24.75" customHeight="1" x14ac:dyDescent="0.2">
      <c r="A381" s="17">
        <v>901</v>
      </c>
      <c r="B381" s="50" t="s">
        <v>203</v>
      </c>
      <c r="C381" s="7" t="s">
        <v>9</v>
      </c>
      <c r="D381" s="47">
        <v>26</v>
      </c>
      <c r="E381" s="35"/>
      <c r="F381" s="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</row>
    <row r="382" spans="1:54" s="30" customFormat="1" ht="31.5" customHeight="1" x14ac:dyDescent="0.2">
      <c r="A382" s="17">
        <f t="shared" ref="A382:A387" si="29">+A381+1</f>
        <v>902</v>
      </c>
      <c r="B382" s="50" t="s">
        <v>233</v>
      </c>
      <c r="C382" s="7" t="s">
        <v>9</v>
      </c>
      <c r="D382" s="47">
        <v>400</v>
      </c>
      <c r="E382" s="35"/>
      <c r="F382" s="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</row>
    <row r="383" spans="1:54" s="30" customFormat="1" ht="24.75" customHeight="1" x14ac:dyDescent="0.2">
      <c r="A383" s="17">
        <f t="shared" si="29"/>
        <v>903</v>
      </c>
      <c r="B383" s="50" t="s">
        <v>418</v>
      </c>
      <c r="C383" s="7" t="s">
        <v>9</v>
      </c>
      <c r="D383" s="47">
        <v>140</v>
      </c>
      <c r="E383" s="35"/>
      <c r="F383" s="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</row>
    <row r="384" spans="1:54" s="30" customFormat="1" ht="33.75" customHeight="1" x14ac:dyDescent="0.2">
      <c r="A384" s="17">
        <f t="shared" si="29"/>
        <v>904</v>
      </c>
      <c r="B384" s="50" t="s">
        <v>204</v>
      </c>
      <c r="C384" s="7" t="s">
        <v>9</v>
      </c>
      <c r="D384" s="47">
        <v>1500</v>
      </c>
      <c r="E384" s="35"/>
      <c r="F384" s="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</row>
    <row r="385" spans="1:54" s="30" customFormat="1" ht="24.75" customHeight="1" x14ac:dyDescent="0.2">
      <c r="A385" s="17">
        <f t="shared" si="29"/>
        <v>905</v>
      </c>
      <c r="B385" s="50" t="s">
        <v>205</v>
      </c>
      <c r="C385" s="7" t="s">
        <v>9</v>
      </c>
      <c r="D385" s="47">
        <v>950</v>
      </c>
      <c r="E385" s="35"/>
      <c r="F385" s="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</row>
    <row r="386" spans="1:54" s="30" customFormat="1" ht="24.75" customHeight="1" x14ac:dyDescent="0.2">
      <c r="A386" s="17">
        <f t="shared" si="29"/>
        <v>906</v>
      </c>
      <c r="B386" s="50" t="s">
        <v>206</v>
      </c>
      <c r="C386" s="7" t="s">
        <v>9</v>
      </c>
      <c r="D386" s="47">
        <v>28</v>
      </c>
      <c r="E386" s="35"/>
      <c r="F386" s="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</row>
    <row r="387" spans="1:54" ht="21.75" customHeight="1" x14ac:dyDescent="0.25">
      <c r="A387" s="17">
        <f t="shared" si="29"/>
        <v>907</v>
      </c>
      <c r="B387" s="50" t="s">
        <v>207</v>
      </c>
      <c r="C387" s="7" t="s">
        <v>9</v>
      </c>
      <c r="D387" s="47">
        <v>45</v>
      </c>
      <c r="E387" s="35"/>
      <c r="F387" s="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</row>
    <row r="388" spans="1:54" ht="21.75" customHeight="1" x14ac:dyDescent="0.25">
      <c r="A388" s="74" t="s">
        <v>208</v>
      </c>
      <c r="B388" s="74"/>
      <c r="C388" s="74"/>
      <c r="D388" s="77"/>
      <c r="E388" s="74"/>
      <c r="F388" s="69">
        <f>SUM(F381:F387)</f>
        <v>0</v>
      </c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</row>
    <row r="389" spans="1:54" s="30" customFormat="1" ht="24.75" customHeight="1" x14ac:dyDescent="0.2">
      <c r="A389" s="11"/>
      <c r="B389" s="12" t="s">
        <v>201</v>
      </c>
      <c r="C389" s="13"/>
      <c r="D389" s="46"/>
      <c r="E389" s="38"/>
      <c r="F389" s="1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</row>
    <row r="390" spans="1:54" s="30" customFormat="1" ht="24.75" customHeight="1" x14ac:dyDescent="0.2">
      <c r="A390" s="17">
        <v>1001</v>
      </c>
      <c r="B390" s="50" t="s">
        <v>179</v>
      </c>
      <c r="C390" s="7" t="s">
        <v>9</v>
      </c>
      <c r="D390" s="47">
        <v>140</v>
      </c>
      <c r="E390" s="35"/>
      <c r="F390" s="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</row>
    <row r="391" spans="1:54" s="30" customFormat="1" ht="24.75" customHeight="1" x14ac:dyDescent="0.2">
      <c r="A391" s="17">
        <f>+A390+1</f>
        <v>1002</v>
      </c>
      <c r="B391" s="50" t="s">
        <v>180</v>
      </c>
      <c r="C391" s="7" t="s">
        <v>9</v>
      </c>
      <c r="D391" s="47">
        <v>960</v>
      </c>
      <c r="E391" s="35"/>
      <c r="F391" s="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</row>
    <row r="392" spans="1:54" s="30" customFormat="1" ht="24.75" customHeight="1" x14ac:dyDescent="0.2">
      <c r="A392" s="17">
        <f>+A391+1</f>
        <v>1003</v>
      </c>
      <c r="B392" s="50" t="s">
        <v>234</v>
      </c>
      <c r="C392" s="7" t="s">
        <v>9</v>
      </c>
      <c r="D392" s="47">
        <v>150</v>
      </c>
      <c r="E392" s="35"/>
      <c r="F392" s="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</row>
    <row r="393" spans="1:54" ht="21.75" customHeight="1" x14ac:dyDescent="0.25">
      <c r="A393" s="17">
        <f>+A392+1</f>
        <v>1004</v>
      </c>
      <c r="B393" s="50" t="s">
        <v>181</v>
      </c>
      <c r="C393" s="7" t="s">
        <v>9</v>
      </c>
      <c r="D393" s="47">
        <v>9800</v>
      </c>
      <c r="E393" s="35"/>
      <c r="F393" s="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</row>
    <row r="394" spans="1:54" s="30" customFormat="1" ht="24.75" customHeight="1" x14ac:dyDescent="0.2">
      <c r="A394" s="17">
        <f>+A393+1</f>
        <v>1005</v>
      </c>
      <c r="B394" s="50" t="s">
        <v>235</v>
      </c>
      <c r="C394" s="7" t="s">
        <v>9</v>
      </c>
      <c r="D394" s="47">
        <v>1900</v>
      </c>
      <c r="E394" s="35"/>
      <c r="F394" s="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</row>
    <row r="395" spans="1:54" s="30" customFormat="1" ht="24.75" customHeight="1" x14ac:dyDescent="0.2">
      <c r="A395" s="17">
        <f>+A394+1</f>
        <v>1006</v>
      </c>
      <c r="B395" s="50" t="s">
        <v>423</v>
      </c>
      <c r="C395" s="7" t="s">
        <v>9</v>
      </c>
      <c r="D395" s="47">
        <v>200</v>
      </c>
      <c r="E395" s="35"/>
      <c r="F395" s="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</row>
    <row r="396" spans="1:54" s="30" customFormat="1" ht="24.75" customHeight="1" x14ac:dyDescent="0.2">
      <c r="A396" s="74" t="s">
        <v>23</v>
      </c>
      <c r="B396" s="74"/>
      <c r="C396" s="74"/>
      <c r="D396" s="77"/>
      <c r="E396" s="74"/>
      <c r="F396" s="69">
        <f>SUM(F390:F395)</f>
        <v>0</v>
      </c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</row>
    <row r="397" spans="1:54" s="30" customFormat="1" ht="24.75" customHeight="1" x14ac:dyDescent="0.2">
      <c r="A397" s="11"/>
      <c r="B397" s="12" t="s">
        <v>210</v>
      </c>
      <c r="C397" s="13"/>
      <c r="D397" s="46"/>
      <c r="E397" s="38"/>
      <c r="F397" s="1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</row>
    <row r="398" spans="1:54" s="30" customFormat="1" ht="24.75" customHeight="1" x14ac:dyDescent="0.2">
      <c r="A398" s="17">
        <v>1101</v>
      </c>
      <c r="B398" s="50" t="s">
        <v>211</v>
      </c>
      <c r="C398" s="7" t="s">
        <v>149</v>
      </c>
      <c r="D398" s="47">
        <v>13</v>
      </c>
      <c r="E398" s="35"/>
      <c r="F398" s="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</row>
    <row r="399" spans="1:54" ht="21.75" customHeight="1" x14ac:dyDescent="0.25">
      <c r="A399" s="17">
        <f t="shared" ref="A399:A400" si="30">+A398+1</f>
        <v>1102</v>
      </c>
      <c r="B399" s="50" t="s">
        <v>360</v>
      </c>
      <c r="C399" s="7" t="s">
        <v>149</v>
      </c>
      <c r="D399" s="47">
        <v>2</v>
      </c>
      <c r="E399" s="35"/>
      <c r="F399" s="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</row>
    <row r="400" spans="1:54" ht="21.75" customHeight="1" x14ac:dyDescent="0.25">
      <c r="A400" s="17">
        <f t="shared" si="30"/>
        <v>1103</v>
      </c>
      <c r="B400" s="50" t="s">
        <v>212</v>
      </c>
      <c r="C400" s="7" t="s">
        <v>149</v>
      </c>
      <c r="D400" s="47">
        <v>15</v>
      </c>
      <c r="E400" s="35"/>
      <c r="F400" s="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</row>
    <row r="401" spans="1:54" ht="28.5" customHeight="1" x14ac:dyDescent="0.25">
      <c r="A401" s="17">
        <f>A400+1</f>
        <v>1104</v>
      </c>
      <c r="B401" s="50" t="s">
        <v>213</v>
      </c>
      <c r="C401" s="7" t="s">
        <v>11</v>
      </c>
      <c r="D401" s="47">
        <v>1</v>
      </c>
      <c r="E401" s="35"/>
      <c r="F401" s="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</row>
    <row r="402" spans="1:54" ht="21.75" customHeight="1" x14ac:dyDescent="0.25">
      <c r="A402" s="17"/>
      <c r="B402" s="23" t="s">
        <v>214</v>
      </c>
      <c r="C402" s="7"/>
      <c r="D402" s="47"/>
      <c r="E402" s="35"/>
      <c r="F402" s="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</row>
    <row r="403" spans="1:54" s="30" customFormat="1" ht="24.75" customHeight="1" x14ac:dyDescent="0.2">
      <c r="A403" s="17">
        <f>A401+1</f>
        <v>1105</v>
      </c>
      <c r="B403" s="50" t="s">
        <v>215</v>
      </c>
      <c r="C403" s="7" t="s">
        <v>0</v>
      </c>
      <c r="D403" s="47">
        <v>5</v>
      </c>
      <c r="E403" s="35"/>
      <c r="F403" s="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</row>
    <row r="404" spans="1:54" s="30" customFormat="1" ht="24.75" customHeight="1" x14ac:dyDescent="0.2">
      <c r="A404" s="17">
        <f>A403+1</f>
        <v>1106</v>
      </c>
      <c r="B404" s="50" t="s">
        <v>216</v>
      </c>
      <c r="C404" s="7" t="s">
        <v>0</v>
      </c>
      <c r="D404" s="47">
        <v>2</v>
      </c>
      <c r="E404" s="35"/>
      <c r="F404" s="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</row>
    <row r="405" spans="1:54" s="30" customFormat="1" ht="24.75" customHeight="1" x14ac:dyDescent="0.2">
      <c r="A405" s="17">
        <f>A404+1</f>
        <v>1107</v>
      </c>
      <c r="B405" s="50" t="s">
        <v>217</v>
      </c>
      <c r="C405" s="7" t="s">
        <v>0</v>
      </c>
      <c r="D405" s="47">
        <v>6</v>
      </c>
      <c r="E405" s="35"/>
      <c r="F405" s="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</row>
    <row r="406" spans="1:54" s="30" customFormat="1" ht="24.75" customHeight="1" x14ac:dyDescent="0.2">
      <c r="A406" s="17">
        <f>A405+1</f>
        <v>1108</v>
      </c>
      <c r="B406" s="50" t="s">
        <v>419</v>
      </c>
      <c r="C406" s="7" t="s">
        <v>0</v>
      </c>
      <c r="D406" s="47">
        <v>2</v>
      </c>
      <c r="E406" s="35"/>
      <c r="F406" s="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</row>
    <row r="407" spans="1:54" s="30" customFormat="1" ht="24.75" customHeight="1" x14ac:dyDescent="0.2">
      <c r="A407" s="17">
        <f>A406+1</f>
        <v>1109</v>
      </c>
      <c r="B407" s="50" t="s">
        <v>218</v>
      </c>
      <c r="C407" s="7" t="s">
        <v>0</v>
      </c>
      <c r="D407" s="47">
        <v>10</v>
      </c>
      <c r="E407" s="35"/>
      <c r="F407" s="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</row>
    <row r="408" spans="1:54" ht="21.75" customHeight="1" x14ac:dyDescent="0.25">
      <c r="A408" s="74" t="s">
        <v>219</v>
      </c>
      <c r="B408" s="74"/>
      <c r="C408" s="74"/>
      <c r="D408" s="77"/>
      <c r="E408" s="74"/>
      <c r="F408" s="69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</row>
    <row r="409" spans="1:54" s="30" customFormat="1" ht="24.75" customHeight="1" x14ac:dyDescent="0.2">
      <c r="A409" s="11"/>
      <c r="B409" s="12" t="s">
        <v>330</v>
      </c>
      <c r="C409" s="13"/>
      <c r="D409" s="46"/>
      <c r="E409" s="38"/>
      <c r="F409" s="1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</row>
    <row r="410" spans="1:54" s="30" customFormat="1" ht="24.75" customHeight="1" x14ac:dyDescent="0.2">
      <c r="A410" s="25"/>
      <c r="B410" s="6" t="s">
        <v>238</v>
      </c>
      <c r="C410" s="14"/>
      <c r="D410" s="43"/>
      <c r="E410" s="57"/>
      <c r="F410" s="14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</row>
    <row r="411" spans="1:54" s="30" customFormat="1" ht="24.75" customHeight="1" x14ac:dyDescent="0.2">
      <c r="A411" s="9"/>
      <c r="B411" s="6" t="s">
        <v>239</v>
      </c>
      <c r="C411" s="71"/>
      <c r="D411" s="43"/>
      <c r="E411" s="57"/>
      <c r="F411" s="14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</row>
    <row r="412" spans="1:54" s="30" customFormat="1" ht="24.75" customHeight="1" x14ac:dyDescent="0.2">
      <c r="A412" s="17">
        <f>1200+1</f>
        <v>1201</v>
      </c>
      <c r="B412" s="50" t="s">
        <v>240</v>
      </c>
      <c r="C412" s="7" t="s">
        <v>9</v>
      </c>
      <c r="D412" s="47">
        <v>1650</v>
      </c>
      <c r="E412" s="35"/>
      <c r="F412" s="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</row>
    <row r="413" spans="1:54" s="30" customFormat="1" ht="24.75" customHeight="1" x14ac:dyDescent="0.2">
      <c r="A413" s="17">
        <f>+A412+1</f>
        <v>1202</v>
      </c>
      <c r="B413" s="50" t="s">
        <v>241</v>
      </c>
      <c r="C413" s="7"/>
      <c r="D413" s="47"/>
      <c r="E413" s="35"/>
      <c r="F413" s="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</row>
    <row r="414" spans="1:54" ht="21.75" customHeight="1" x14ac:dyDescent="0.25">
      <c r="A414" s="17"/>
      <c r="B414" s="50" t="s">
        <v>249</v>
      </c>
      <c r="C414" s="7" t="s">
        <v>4</v>
      </c>
      <c r="D414" s="47">
        <v>755</v>
      </c>
      <c r="E414" s="35"/>
      <c r="F414" s="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</row>
    <row r="415" spans="1:54" s="30" customFormat="1" ht="24.75" customHeight="1" x14ac:dyDescent="0.2">
      <c r="A415" s="17"/>
      <c r="B415" s="50" t="s">
        <v>242</v>
      </c>
      <c r="C415" s="7" t="s">
        <v>4</v>
      </c>
      <c r="D415" s="47">
        <v>100</v>
      </c>
      <c r="E415" s="35"/>
      <c r="F415" s="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</row>
    <row r="416" spans="1:54" s="30" customFormat="1" ht="24.75" customHeight="1" x14ac:dyDescent="0.2">
      <c r="A416" s="17"/>
      <c r="B416" s="50" t="s">
        <v>424</v>
      </c>
      <c r="C416" s="7" t="s">
        <v>4</v>
      </c>
      <c r="D416" s="47">
        <v>40</v>
      </c>
      <c r="E416" s="35"/>
      <c r="F416" s="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</row>
    <row r="417" spans="1:54" ht="21.75" customHeight="1" x14ac:dyDescent="0.25">
      <c r="A417" s="17"/>
      <c r="B417" s="23" t="s">
        <v>243</v>
      </c>
      <c r="C417" s="7"/>
      <c r="D417" s="47"/>
      <c r="E417" s="62"/>
      <c r="F417" s="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</row>
    <row r="418" spans="1:54" s="30" customFormat="1" ht="24.75" customHeight="1" x14ac:dyDescent="0.2">
      <c r="A418" s="17">
        <f>+A413+1</f>
        <v>1203</v>
      </c>
      <c r="B418" s="50" t="s">
        <v>244</v>
      </c>
      <c r="C418" s="7" t="s">
        <v>10</v>
      </c>
      <c r="D418" s="47">
        <v>415</v>
      </c>
      <c r="E418" s="35"/>
      <c r="F418" s="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</row>
    <row r="419" spans="1:54" s="30" customFormat="1" ht="24.75" customHeight="1" x14ac:dyDescent="0.2">
      <c r="A419" s="17">
        <f>A418+1</f>
        <v>1204</v>
      </c>
      <c r="B419" s="50" t="s">
        <v>245</v>
      </c>
      <c r="C419" s="7" t="s">
        <v>10</v>
      </c>
      <c r="D419" s="47">
        <v>330</v>
      </c>
      <c r="E419" s="35"/>
      <c r="F419" s="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</row>
    <row r="420" spans="1:54" s="63" customFormat="1" ht="21.75" customHeight="1" x14ac:dyDescent="0.25">
      <c r="A420" s="17">
        <f t="shared" ref="A420:A422" si="31">A419+1</f>
        <v>1205</v>
      </c>
      <c r="B420" s="50" t="s">
        <v>246</v>
      </c>
      <c r="C420" s="7" t="s">
        <v>10</v>
      </c>
      <c r="D420" s="47">
        <v>330</v>
      </c>
      <c r="E420" s="35"/>
      <c r="F420" s="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</row>
    <row r="421" spans="1:54" s="63" customFormat="1" ht="21.75" customHeight="1" x14ac:dyDescent="0.25">
      <c r="A421" s="17">
        <f t="shared" si="31"/>
        <v>1206</v>
      </c>
      <c r="B421" s="50" t="s">
        <v>247</v>
      </c>
      <c r="C421" s="7" t="s">
        <v>9</v>
      </c>
      <c r="D421" s="47">
        <v>1650</v>
      </c>
      <c r="E421" s="35"/>
      <c r="F421" s="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</row>
    <row r="422" spans="1:54" s="30" customFormat="1" ht="24.75" customHeight="1" x14ac:dyDescent="0.2">
      <c r="A422" s="17">
        <f t="shared" si="31"/>
        <v>1207</v>
      </c>
      <c r="B422" s="50" t="s">
        <v>425</v>
      </c>
      <c r="C422" s="7" t="s">
        <v>9</v>
      </c>
      <c r="D422" s="47">
        <v>1650</v>
      </c>
      <c r="E422" s="35"/>
      <c r="F422" s="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</row>
    <row r="423" spans="1:54" ht="32.25" customHeight="1" x14ac:dyDescent="0.25">
      <c r="A423" s="17"/>
      <c r="B423" s="23" t="s">
        <v>248</v>
      </c>
      <c r="C423" s="7"/>
      <c r="D423" s="47"/>
      <c r="E423" s="62"/>
      <c r="F423" s="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</row>
    <row r="424" spans="1:54" s="2" customFormat="1" ht="26.25" customHeight="1" x14ac:dyDescent="0.2">
      <c r="A424" s="17">
        <f>+A422+1</f>
        <v>1208</v>
      </c>
      <c r="B424" s="50" t="s">
        <v>433</v>
      </c>
      <c r="C424" s="7" t="s">
        <v>9</v>
      </c>
      <c r="D424" s="47">
        <v>800</v>
      </c>
      <c r="E424" s="35"/>
      <c r="F424" s="7"/>
    </row>
    <row r="425" spans="1:54" s="2" customFormat="1" ht="26.25" customHeight="1" x14ac:dyDescent="0.2">
      <c r="A425" s="17">
        <f>A424+1</f>
        <v>1209</v>
      </c>
      <c r="B425" s="50" t="s">
        <v>426</v>
      </c>
      <c r="C425" s="7" t="s">
        <v>9</v>
      </c>
      <c r="D425" s="47">
        <v>1300</v>
      </c>
      <c r="E425" s="35"/>
      <c r="F425" s="7"/>
    </row>
    <row r="426" spans="1:54" s="2" customFormat="1" ht="26.25" customHeight="1" x14ac:dyDescent="0.2">
      <c r="A426" s="17"/>
      <c r="B426" s="23" t="s">
        <v>56</v>
      </c>
      <c r="C426" s="7"/>
      <c r="D426" s="47"/>
      <c r="E426" s="35"/>
      <c r="F426" s="7"/>
    </row>
    <row r="427" spans="1:54" ht="21.75" customHeight="1" x14ac:dyDescent="0.25">
      <c r="A427" s="17">
        <f>A425+1</f>
        <v>1210</v>
      </c>
      <c r="B427" s="50" t="s">
        <v>236</v>
      </c>
      <c r="C427" s="7" t="s">
        <v>4</v>
      </c>
      <c r="D427" s="47">
        <v>453</v>
      </c>
      <c r="E427" s="35"/>
      <c r="F427" s="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</row>
    <row r="428" spans="1:54" ht="21.75" customHeight="1" x14ac:dyDescent="0.25">
      <c r="A428" s="17">
        <f>A427+1</f>
        <v>1211</v>
      </c>
      <c r="B428" s="50" t="s">
        <v>440</v>
      </c>
      <c r="C428" s="7" t="s">
        <v>4</v>
      </c>
      <c r="D428" s="47">
        <v>95</v>
      </c>
      <c r="E428" s="35"/>
      <c r="F428" s="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</row>
    <row r="429" spans="1:54" s="30" customFormat="1" ht="24.75" customHeight="1" x14ac:dyDescent="0.2">
      <c r="A429" s="9"/>
      <c r="B429" s="6" t="s">
        <v>354</v>
      </c>
      <c r="C429" s="14"/>
      <c r="D429" s="47"/>
      <c r="E429" s="36"/>
      <c r="F429" s="14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</row>
    <row r="430" spans="1:54" s="30" customFormat="1" ht="24.75" customHeight="1" x14ac:dyDescent="0.2">
      <c r="A430" s="9">
        <f>A428+1</f>
        <v>1212</v>
      </c>
      <c r="B430" s="50" t="s">
        <v>435</v>
      </c>
      <c r="C430" s="7" t="s">
        <v>0</v>
      </c>
      <c r="D430" s="47">
        <v>2</v>
      </c>
      <c r="E430" s="35"/>
      <c r="F430" s="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</row>
    <row r="431" spans="1:54" s="30" customFormat="1" ht="24.75" customHeight="1" x14ac:dyDescent="0.2">
      <c r="A431" s="17">
        <f>A430+1</f>
        <v>1213</v>
      </c>
      <c r="B431" s="50" t="s">
        <v>355</v>
      </c>
      <c r="C431" s="7" t="s">
        <v>0</v>
      </c>
      <c r="D431" s="47">
        <v>2</v>
      </c>
      <c r="E431" s="35"/>
      <c r="F431" s="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</row>
    <row r="432" spans="1:54" s="30" customFormat="1" ht="24.75" customHeight="1" x14ac:dyDescent="0.2">
      <c r="A432" s="17"/>
      <c r="B432" s="23" t="s">
        <v>57</v>
      </c>
      <c r="C432" s="7"/>
      <c r="D432" s="47"/>
      <c r="E432" s="35"/>
      <c r="F432" s="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</row>
    <row r="433" spans="1:54" s="30" customFormat="1" ht="29.25" customHeight="1" x14ac:dyDescent="0.2">
      <c r="A433" s="64">
        <f>A431+1</f>
        <v>1214</v>
      </c>
      <c r="B433" s="31" t="s">
        <v>182</v>
      </c>
      <c r="C433" s="7" t="s">
        <v>10</v>
      </c>
      <c r="D433" s="9">
        <v>550</v>
      </c>
      <c r="E433" s="35"/>
      <c r="F433" s="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</row>
    <row r="434" spans="1:54" s="30" customFormat="1" ht="29.25" customHeight="1" x14ac:dyDescent="0.2">
      <c r="A434" s="25">
        <f>+A433+1</f>
        <v>1215</v>
      </c>
      <c r="B434" s="31" t="s">
        <v>183</v>
      </c>
      <c r="C434" s="7" t="s">
        <v>10</v>
      </c>
      <c r="D434" s="9">
        <v>5</v>
      </c>
      <c r="E434" s="35"/>
      <c r="F434" s="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</row>
    <row r="435" spans="1:54" s="30" customFormat="1" ht="29.25" customHeight="1" x14ac:dyDescent="0.2">
      <c r="A435" s="25">
        <f>+A434+1</f>
        <v>1216</v>
      </c>
      <c r="B435" s="31" t="s">
        <v>184</v>
      </c>
      <c r="C435" s="7" t="s">
        <v>185</v>
      </c>
      <c r="D435" s="9">
        <v>120</v>
      </c>
      <c r="E435" s="35"/>
      <c r="F435" s="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</row>
    <row r="436" spans="1:54" s="30" customFormat="1" ht="24.75" customHeight="1" x14ac:dyDescent="0.2">
      <c r="A436" s="17"/>
      <c r="B436" s="23" t="s">
        <v>199</v>
      </c>
      <c r="C436" s="7"/>
      <c r="D436" s="47"/>
      <c r="E436" s="35"/>
      <c r="F436" s="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</row>
    <row r="437" spans="1:54" ht="21.75" customHeight="1" x14ac:dyDescent="0.25">
      <c r="A437" s="17"/>
      <c r="B437" s="23" t="s">
        <v>200</v>
      </c>
      <c r="C437" s="7"/>
      <c r="D437" s="47"/>
      <c r="E437" s="35"/>
      <c r="F437" s="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</row>
    <row r="438" spans="1:54" s="30" customFormat="1" ht="24.75" customHeight="1" x14ac:dyDescent="0.2">
      <c r="A438" s="17">
        <f>A435+1</f>
        <v>1217</v>
      </c>
      <c r="B438" s="50" t="s">
        <v>186</v>
      </c>
      <c r="C438" s="7" t="s">
        <v>0</v>
      </c>
      <c r="D438" s="47">
        <v>3</v>
      </c>
      <c r="E438" s="35"/>
      <c r="F438" s="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</row>
    <row r="439" spans="1:54" s="30" customFormat="1" ht="24.75" customHeight="1" x14ac:dyDescent="0.2">
      <c r="A439" s="17">
        <f>+A438+1</f>
        <v>1218</v>
      </c>
      <c r="B439" s="50" t="s">
        <v>187</v>
      </c>
      <c r="C439" s="7" t="s">
        <v>0</v>
      </c>
      <c r="D439" s="47">
        <v>5</v>
      </c>
      <c r="E439" s="35"/>
      <c r="F439" s="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</row>
    <row r="440" spans="1:54" ht="21.75" customHeight="1" x14ac:dyDescent="0.25">
      <c r="A440" s="17">
        <f t="shared" ref="A440:A445" si="32">+A439+1</f>
        <v>1219</v>
      </c>
      <c r="B440" s="50" t="s">
        <v>188</v>
      </c>
      <c r="C440" s="7" t="s">
        <v>0</v>
      </c>
      <c r="D440" s="47">
        <v>5</v>
      </c>
      <c r="E440" s="35"/>
      <c r="F440" s="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</row>
    <row r="441" spans="1:54" s="30" customFormat="1" ht="36.75" customHeight="1" x14ac:dyDescent="0.2">
      <c r="A441" s="17">
        <f t="shared" si="32"/>
        <v>1220</v>
      </c>
      <c r="B441" s="50" t="s">
        <v>189</v>
      </c>
      <c r="C441" s="7" t="s">
        <v>0</v>
      </c>
      <c r="D441" s="47">
        <v>5</v>
      </c>
      <c r="E441" s="35"/>
      <c r="F441" s="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</row>
    <row r="442" spans="1:54" s="30" customFormat="1" ht="24.75" customHeight="1" x14ac:dyDescent="0.2">
      <c r="A442" s="17">
        <f t="shared" si="32"/>
        <v>1221</v>
      </c>
      <c r="B442" s="50" t="s">
        <v>190</v>
      </c>
      <c r="C442" s="7" t="s">
        <v>0</v>
      </c>
      <c r="D442" s="47">
        <v>5</v>
      </c>
      <c r="E442" s="35"/>
      <c r="F442" s="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</row>
    <row r="443" spans="1:54" s="30" customFormat="1" ht="30.75" customHeight="1" x14ac:dyDescent="0.2">
      <c r="A443" s="17">
        <f>A442+1</f>
        <v>1222</v>
      </c>
      <c r="B443" s="50" t="s">
        <v>191</v>
      </c>
      <c r="C443" s="7" t="s">
        <v>0</v>
      </c>
      <c r="D443" s="47">
        <v>6</v>
      </c>
      <c r="E443" s="35"/>
      <c r="F443" s="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</row>
    <row r="444" spans="1:54" ht="21.75" customHeight="1" x14ac:dyDescent="0.25">
      <c r="A444" s="17">
        <f t="shared" si="32"/>
        <v>1223</v>
      </c>
      <c r="B444" s="50" t="s">
        <v>400</v>
      </c>
      <c r="C444" s="7" t="s">
        <v>4</v>
      </c>
      <c r="D444" s="47">
        <v>12</v>
      </c>
      <c r="E444" s="35"/>
      <c r="F444" s="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</row>
    <row r="445" spans="1:54" s="30" customFormat="1" ht="32.25" customHeight="1" x14ac:dyDescent="0.2">
      <c r="A445" s="17">
        <f t="shared" si="32"/>
        <v>1224</v>
      </c>
      <c r="B445" s="50" t="s">
        <v>192</v>
      </c>
      <c r="C445" s="7" t="s">
        <v>0</v>
      </c>
      <c r="D445" s="47">
        <v>6</v>
      </c>
      <c r="E445" s="35"/>
      <c r="F445" s="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</row>
    <row r="446" spans="1:54" s="30" customFormat="1" ht="32.25" customHeight="1" x14ac:dyDescent="0.2">
      <c r="A446" s="17"/>
      <c r="B446" s="23" t="s">
        <v>193</v>
      </c>
      <c r="C446" s="7"/>
      <c r="D446" s="47"/>
      <c r="E446" s="35"/>
      <c r="F446" s="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</row>
    <row r="447" spans="1:54" s="30" customFormat="1" ht="25.5" customHeight="1" x14ac:dyDescent="0.2">
      <c r="A447" s="17">
        <f>+A445+1</f>
        <v>1225</v>
      </c>
      <c r="B447" s="50" t="s">
        <v>194</v>
      </c>
      <c r="C447" s="7" t="s">
        <v>0</v>
      </c>
      <c r="D447" s="47">
        <v>4</v>
      </c>
      <c r="E447" s="35"/>
      <c r="F447" s="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</row>
    <row r="448" spans="1:54" s="30" customFormat="1" ht="24.75" customHeight="1" x14ac:dyDescent="0.2">
      <c r="A448" s="17">
        <f>+A447+1</f>
        <v>1226</v>
      </c>
      <c r="B448" s="50" t="s">
        <v>195</v>
      </c>
      <c r="C448" s="7" t="s">
        <v>0</v>
      </c>
      <c r="D448" s="47">
        <v>4</v>
      </c>
      <c r="E448" s="35"/>
      <c r="F448" s="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</row>
    <row r="449" spans="1:54" s="30" customFormat="1" ht="24.75" customHeight="1" x14ac:dyDescent="0.2">
      <c r="A449" s="17"/>
      <c r="B449" s="23" t="s">
        <v>444</v>
      </c>
      <c r="C449" s="7"/>
      <c r="D449" s="47"/>
      <c r="E449" s="35"/>
      <c r="F449" s="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</row>
    <row r="450" spans="1:54" ht="21.75" customHeight="1" x14ac:dyDescent="0.25">
      <c r="A450" s="17">
        <f>A448+1</f>
        <v>1227</v>
      </c>
      <c r="B450" s="50" t="s">
        <v>196</v>
      </c>
      <c r="C450" s="7" t="s">
        <v>0</v>
      </c>
      <c r="D450" s="47">
        <v>60</v>
      </c>
      <c r="E450" s="35"/>
      <c r="F450" s="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</row>
    <row r="451" spans="1:54" s="30" customFormat="1" ht="31.5" customHeight="1" x14ac:dyDescent="0.2">
      <c r="A451" s="17"/>
      <c r="B451" s="23" t="s">
        <v>197</v>
      </c>
      <c r="C451" s="7"/>
      <c r="D451" s="47"/>
      <c r="E451" s="35"/>
      <c r="F451" s="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</row>
    <row r="452" spans="1:54" s="30" customFormat="1" ht="24.75" customHeight="1" x14ac:dyDescent="0.2">
      <c r="A452" s="17">
        <f>A450+1</f>
        <v>1228</v>
      </c>
      <c r="B452" s="50" t="s">
        <v>198</v>
      </c>
      <c r="C452" s="7" t="s">
        <v>9</v>
      </c>
      <c r="D452" s="47">
        <v>2400</v>
      </c>
      <c r="E452" s="35"/>
      <c r="F452" s="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</row>
    <row r="453" spans="1:54" s="30" customFormat="1" ht="24.75" customHeight="1" x14ac:dyDescent="0.2">
      <c r="A453" s="17"/>
      <c r="B453" s="23" t="s">
        <v>357</v>
      </c>
      <c r="C453" s="7"/>
      <c r="D453" s="47"/>
      <c r="E453" s="35"/>
      <c r="F453" s="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</row>
    <row r="454" spans="1:54" ht="19.5" customHeight="1" x14ac:dyDescent="0.25">
      <c r="A454" s="17">
        <f>A452+1</f>
        <v>1229</v>
      </c>
      <c r="B454" s="50" t="s">
        <v>434</v>
      </c>
      <c r="C454" s="7" t="s">
        <v>11</v>
      </c>
      <c r="D454" s="47">
        <v>1</v>
      </c>
      <c r="E454" s="35"/>
      <c r="F454" s="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</row>
    <row r="455" spans="1:54" s="30" customFormat="1" ht="41.25" customHeight="1" x14ac:dyDescent="0.2">
      <c r="A455" s="64">
        <f>+A454+1</f>
        <v>1230</v>
      </c>
      <c r="B455" s="31" t="s">
        <v>358</v>
      </c>
      <c r="C455" s="7" t="s">
        <v>4</v>
      </c>
      <c r="D455" s="9">
        <v>550</v>
      </c>
      <c r="E455" s="35"/>
      <c r="F455" s="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</row>
    <row r="456" spans="1:54" ht="21.75" customHeight="1" x14ac:dyDescent="0.25">
      <c r="A456" s="17">
        <f>+A455+1</f>
        <v>1231</v>
      </c>
      <c r="B456" s="50" t="s">
        <v>359</v>
      </c>
      <c r="C456" s="7" t="s">
        <v>0</v>
      </c>
      <c r="D456" s="47">
        <v>40</v>
      </c>
      <c r="E456" s="35"/>
      <c r="F456" s="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</row>
    <row r="457" spans="1:54" ht="21.75" customHeight="1" x14ac:dyDescent="0.25">
      <c r="A457" s="74" t="s">
        <v>22</v>
      </c>
      <c r="B457" s="74"/>
      <c r="C457" s="74"/>
      <c r="D457" s="77"/>
      <c r="E457" s="74"/>
      <c r="F457" s="69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</row>
    <row r="458" spans="1:54" s="2" customFormat="1" ht="19.5" customHeight="1" x14ac:dyDescent="0.2">
      <c r="A458" s="26"/>
      <c r="B458" s="26"/>
      <c r="C458" s="27"/>
      <c r="D458" s="48"/>
      <c r="E458" s="39"/>
      <c r="F458" s="28"/>
    </row>
    <row r="459" spans="1:54" s="30" customFormat="1" ht="24.75" customHeight="1" x14ac:dyDescent="0.2">
      <c r="A459" s="26"/>
      <c r="B459" s="26"/>
      <c r="C459" s="27"/>
      <c r="D459" s="48"/>
      <c r="E459" s="39"/>
      <c r="F459" s="28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</row>
    <row r="460" spans="1:54" ht="21.75" customHeight="1" thickBot="1" x14ac:dyDescent="0.3">
      <c r="A460" s="94" t="s">
        <v>51</v>
      </c>
      <c r="B460" s="94"/>
      <c r="C460" s="94"/>
      <c r="D460" s="94"/>
      <c r="E460" s="94"/>
      <c r="F460" s="94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</row>
    <row r="461" spans="1:54" ht="21.75" customHeight="1" thickBot="1" x14ac:dyDescent="0.3">
      <c r="A461" s="24">
        <v>100</v>
      </c>
      <c r="B461" s="95" t="s">
        <v>15</v>
      </c>
      <c r="C461" s="95"/>
      <c r="D461" s="95"/>
      <c r="E461" s="95"/>
      <c r="F461" s="41">
        <f>+F76</f>
        <v>0</v>
      </c>
      <c r="G461" s="79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</row>
    <row r="462" spans="1:54" ht="21.75" customHeight="1" thickBot="1" x14ac:dyDescent="0.3">
      <c r="A462" s="24">
        <v>200</v>
      </c>
      <c r="B462" s="95" t="s">
        <v>18</v>
      </c>
      <c r="C462" s="95"/>
      <c r="D462" s="95"/>
      <c r="E462" s="95"/>
      <c r="F462" s="41">
        <f>+F89</f>
        <v>0</v>
      </c>
      <c r="G462" s="79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</row>
    <row r="463" spans="1:54" ht="21.75" customHeight="1" thickBot="1" x14ac:dyDescent="0.3">
      <c r="A463" s="24">
        <v>300</v>
      </c>
      <c r="B463" s="95" t="s">
        <v>21</v>
      </c>
      <c r="C463" s="95"/>
      <c r="D463" s="95"/>
      <c r="E463" s="95"/>
      <c r="F463" s="41">
        <f>+F120</f>
        <v>0</v>
      </c>
      <c r="G463" s="79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</row>
    <row r="464" spans="1:54" ht="21.75" customHeight="1" thickBot="1" x14ac:dyDescent="0.3">
      <c r="A464" s="24">
        <v>400</v>
      </c>
      <c r="B464" s="95" t="s">
        <v>20</v>
      </c>
      <c r="C464" s="95"/>
      <c r="D464" s="95"/>
      <c r="E464" s="95"/>
      <c r="F464" s="41">
        <f>+F154</f>
        <v>0</v>
      </c>
      <c r="G464" s="79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</row>
    <row r="465" spans="1:54" ht="21.75" customHeight="1" thickBot="1" x14ac:dyDescent="0.3">
      <c r="A465" s="24">
        <v>500</v>
      </c>
      <c r="B465" s="95" t="s">
        <v>132</v>
      </c>
      <c r="C465" s="95"/>
      <c r="D465" s="95"/>
      <c r="E465" s="95"/>
      <c r="F465" s="41">
        <f>+F159</f>
        <v>0</v>
      </c>
      <c r="G465" s="79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</row>
    <row r="466" spans="1:54" ht="21.75" customHeight="1" thickBot="1" x14ac:dyDescent="0.3">
      <c r="A466" s="24">
        <v>600</v>
      </c>
      <c r="B466" s="99" t="s">
        <v>33</v>
      </c>
      <c r="C466" s="99"/>
      <c r="D466" s="99"/>
      <c r="E466" s="99"/>
      <c r="F466" s="41">
        <f>+F233</f>
        <v>0</v>
      </c>
      <c r="G466" s="79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</row>
    <row r="467" spans="1:54" ht="21.75" customHeight="1" thickBot="1" x14ac:dyDescent="0.3">
      <c r="A467" s="24">
        <v>700</v>
      </c>
      <c r="B467" s="99" t="s">
        <v>32</v>
      </c>
      <c r="C467" s="99"/>
      <c r="D467" s="99"/>
      <c r="E467" s="99"/>
      <c r="F467" s="41">
        <f>F350</f>
        <v>0</v>
      </c>
      <c r="G467" s="79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</row>
    <row r="468" spans="1:54" ht="21.75" customHeight="1" thickBot="1" x14ac:dyDescent="0.3">
      <c r="A468" s="24">
        <v>800</v>
      </c>
      <c r="B468" s="99" t="s">
        <v>31</v>
      </c>
      <c r="C468" s="99"/>
      <c r="D468" s="99"/>
      <c r="E468" s="99"/>
      <c r="F468" s="41">
        <f>F379</f>
        <v>0</v>
      </c>
      <c r="G468" s="79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</row>
    <row r="469" spans="1:54" ht="21.75" customHeight="1" thickBot="1" x14ac:dyDescent="0.3">
      <c r="A469" s="24">
        <v>900</v>
      </c>
      <c r="B469" s="95" t="s">
        <v>251</v>
      </c>
      <c r="C469" s="95"/>
      <c r="D469" s="95"/>
      <c r="E469" s="95"/>
      <c r="F469" s="41">
        <f>+F388</f>
        <v>0</v>
      </c>
      <c r="G469" s="79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</row>
    <row r="470" spans="1:54" ht="21.75" customHeight="1" thickBot="1" x14ac:dyDescent="0.3">
      <c r="A470" s="24">
        <v>1000</v>
      </c>
      <c r="B470" s="95" t="s">
        <v>23</v>
      </c>
      <c r="C470" s="95"/>
      <c r="D470" s="95"/>
      <c r="E470" s="95"/>
      <c r="F470" s="41">
        <f>+F396</f>
        <v>0</v>
      </c>
      <c r="G470" s="79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</row>
    <row r="471" spans="1:54" ht="21.75" customHeight="1" thickBot="1" x14ac:dyDescent="0.3">
      <c r="A471" s="24">
        <v>1100</v>
      </c>
      <c r="B471" s="95" t="s">
        <v>250</v>
      </c>
      <c r="C471" s="95"/>
      <c r="D471" s="95"/>
      <c r="E471" s="95"/>
      <c r="F471" s="41">
        <f>+F408</f>
        <v>0</v>
      </c>
      <c r="G471" s="79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</row>
    <row r="472" spans="1:54" ht="21.75" customHeight="1" thickBot="1" x14ac:dyDescent="0.3">
      <c r="A472" s="24">
        <v>1200</v>
      </c>
      <c r="B472" s="95" t="s">
        <v>22</v>
      </c>
      <c r="C472" s="95"/>
      <c r="D472" s="95"/>
      <c r="E472" s="95"/>
      <c r="F472" s="41">
        <f>+F457</f>
        <v>0</v>
      </c>
      <c r="G472" s="79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</row>
    <row r="473" spans="1:54" ht="21.75" customHeight="1" thickBot="1" x14ac:dyDescent="0.3">
      <c r="A473" s="96" t="s">
        <v>37</v>
      </c>
      <c r="B473" s="97"/>
      <c r="C473" s="97"/>
      <c r="D473" s="97"/>
      <c r="E473" s="98"/>
      <c r="F473" s="86">
        <f>SUM(F461:F472)</f>
        <v>0</v>
      </c>
      <c r="G473" s="79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</row>
    <row r="474" spans="1:54" ht="21.75" customHeight="1" thickBot="1" x14ac:dyDescent="0.3">
      <c r="A474" s="96" t="s">
        <v>38</v>
      </c>
      <c r="B474" s="97"/>
      <c r="C474" s="97"/>
      <c r="D474" s="97"/>
      <c r="E474" s="98"/>
      <c r="F474" s="41">
        <f>F475-F473</f>
        <v>0</v>
      </c>
      <c r="G474" s="79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</row>
    <row r="475" spans="1:54" ht="21.75" customHeight="1" thickBot="1" x14ac:dyDescent="0.3">
      <c r="A475" s="96" t="s">
        <v>39</v>
      </c>
      <c r="B475" s="97"/>
      <c r="C475" s="97"/>
      <c r="D475" s="97"/>
      <c r="E475" s="98"/>
      <c r="F475" s="41">
        <f>F473*1.2</f>
        <v>0</v>
      </c>
      <c r="G475" s="79">
        <f>F475*1.5%</f>
        <v>0</v>
      </c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</row>
    <row r="476" spans="1:54" ht="21.75" customHeight="1" x14ac:dyDescent="0.25"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</row>
    <row r="477" spans="1:54" ht="21.75" customHeight="1" x14ac:dyDescent="0.25"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</row>
    <row r="478" spans="1:54" ht="21.75" customHeight="1" x14ac:dyDescent="0.25"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</row>
    <row r="479" spans="1:54" ht="21.75" customHeight="1" x14ac:dyDescent="0.25"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</row>
    <row r="480" spans="1:54" ht="21.75" customHeight="1" x14ac:dyDescent="0.25"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</row>
  </sheetData>
  <mergeCells count="32">
    <mergeCell ref="A474:E474"/>
    <mergeCell ref="A475:E475"/>
    <mergeCell ref="B464:E464"/>
    <mergeCell ref="B466:E466"/>
    <mergeCell ref="B467:E467"/>
    <mergeCell ref="B468:E468"/>
    <mergeCell ref="B470:E470"/>
    <mergeCell ref="B472:E472"/>
    <mergeCell ref="B465:E465"/>
    <mergeCell ref="A460:F460"/>
    <mergeCell ref="B461:E461"/>
    <mergeCell ref="B462:E462"/>
    <mergeCell ref="B463:E463"/>
    <mergeCell ref="A473:E473"/>
    <mergeCell ref="B471:E471"/>
    <mergeCell ref="B469:E469"/>
    <mergeCell ref="A233:B233"/>
    <mergeCell ref="A154:B154"/>
    <mergeCell ref="A76:B76"/>
    <mergeCell ref="A89:B89"/>
    <mergeCell ref="A120:B120"/>
    <mergeCell ref="A159:B159"/>
    <mergeCell ref="C159:D159"/>
    <mergeCell ref="C235:F235"/>
    <mergeCell ref="A6:F6"/>
    <mergeCell ref="A7:F7"/>
    <mergeCell ref="A9:F9"/>
    <mergeCell ref="A1:F1"/>
    <mergeCell ref="A2:F2"/>
    <mergeCell ref="A3:F3"/>
    <mergeCell ref="A4:F4"/>
    <mergeCell ref="A5:F5"/>
  </mergeCells>
  <phoneticPr fontId="6" type="noConversion"/>
  <conditionalFormatting sqref="C411 C242:F242 A242 A309 C309:F309 A368:C368 A373:C373 E368 E373">
    <cfRule type="cellIs" dxfId="0" priority="41" stopIfTrue="1" operator="equal">
      <formula>0</formula>
    </cfRule>
  </conditionalFormatting>
  <printOptions horizontalCentered="1"/>
  <pageMargins left="0.39370078740157483" right="0.39370078740157483" top="0.23622047244094491" bottom="0.59055118110236227" header="0.27559055118110237" footer="0.31496062992125984"/>
  <pageSetup paperSize="9" scale="55" firstPageNumber="202" fitToWidth="6" fitToHeight="6" orientation="portrait" useFirstPageNumber="1" r:id="rId1"/>
  <headerFooter>
    <oddFooter>&amp;LOFPPT – Travaux de d’aménagement et d’extension ISTA Guelmim                                           &amp;R&amp;P</oddFooter>
  </headerFooter>
  <rowBreaks count="4" manualBreakCount="4">
    <brk id="52" max="5" man="1"/>
    <brk id="107" max="5" man="1"/>
    <brk id="325" max="5" man="1"/>
    <brk id="383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 sizeWithCells="1">
              <from>
                <xdr:col>1</xdr:col>
                <xdr:colOff>4248150</xdr:colOff>
                <xdr:row>0</xdr:row>
                <xdr:rowOff>114300</xdr:rowOff>
              </from>
              <to>
                <xdr:col>2</xdr:col>
                <xdr:colOff>66675</xdr:colOff>
                <xdr:row>2</xdr:row>
                <xdr:rowOff>9525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</vt:lpstr>
      <vt:lpstr>BP!_Toc341453764</vt:lpstr>
      <vt:lpstr>BP!_Toc341453765</vt:lpstr>
      <vt:lpstr>BP!Zone_d_impression</vt:lpstr>
    </vt:vector>
  </TitlesOfParts>
  <Company>Unicornis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Unicornis</dc:creator>
  <cp:lastModifiedBy>Abdeloihed AIT</cp:lastModifiedBy>
  <cp:lastPrinted>2023-02-14T10:20:55Z</cp:lastPrinted>
  <dcterms:created xsi:type="dcterms:W3CDTF">2011-01-05T14:38:48Z</dcterms:created>
  <dcterms:modified xsi:type="dcterms:W3CDTF">2023-02-14T10:24:15Z</dcterms:modified>
</cp:coreProperties>
</file>