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350" yWindow="5880" windowWidth="15810" windowHeight="8025"/>
  </bookViews>
  <sheets>
    <sheet name="Feuil2" sheetId="2" r:id="rId1"/>
    <sheet name="Feuil4" sheetId="7" r:id="rId2"/>
  </sheets>
  <definedNames>
    <definedName name="_Toc524701422" localSheetId="0">Feuil2!#REF!</definedName>
    <definedName name="_Toc527974937" localSheetId="1">Feuil4!$I$6</definedName>
    <definedName name="_Toc527974938" localSheetId="1">Feuil4!$I$7</definedName>
    <definedName name="_Toc527974939" localSheetId="1">Feuil4!$I$8</definedName>
    <definedName name="_Toc527974940" localSheetId="1">Feuil4!$I$9</definedName>
    <definedName name="_xlnm.Print_Area" localSheetId="0">Feuil2!$A$1:$F$441</definedName>
  </definedNames>
  <calcPr calcId="162913"/>
</workbook>
</file>

<file path=xl/calcChain.xml><?xml version="1.0" encoding="utf-8"?>
<calcChain xmlns="http://schemas.openxmlformats.org/spreadsheetml/2006/main">
  <c r="F155" i="2" l="1"/>
  <c r="F156" i="2"/>
  <c r="F157" i="2"/>
  <c r="F348" i="2"/>
  <c r="F285" i="2"/>
  <c r="F277" i="2"/>
  <c r="F278" i="2"/>
  <c r="F280" i="2"/>
  <c r="F281" i="2"/>
  <c r="F283" i="2"/>
  <c r="F284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9" i="2"/>
  <c r="F300" i="2"/>
  <c r="F302" i="2"/>
  <c r="F303" i="2"/>
  <c r="F304" i="2"/>
  <c r="F305" i="2"/>
  <c r="F306" i="2"/>
  <c r="F308" i="2"/>
  <c r="F309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4" i="2"/>
  <c r="F325" i="2"/>
  <c r="F326" i="2"/>
  <c r="F327" i="2"/>
  <c r="F328" i="2"/>
  <c r="F330" i="2"/>
  <c r="F331" i="2"/>
  <c r="F332" i="2"/>
  <c r="F334" i="2"/>
  <c r="F335" i="2"/>
  <c r="F336" i="2"/>
  <c r="F337" i="2"/>
  <c r="F338" i="2"/>
  <c r="F339" i="2"/>
  <c r="F340" i="2"/>
  <c r="F341" i="2"/>
  <c r="F343" i="2"/>
  <c r="F344" i="2"/>
  <c r="F345" i="2"/>
  <c r="F346" i="2"/>
  <c r="F347" i="2"/>
  <c r="F350" i="2"/>
  <c r="F351" i="2"/>
  <c r="F352" i="2"/>
  <c r="F353" i="2"/>
  <c r="F354" i="2"/>
  <c r="F355" i="2"/>
  <c r="F356" i="2"/>
  <c r="F357" i="2"/>
  <c r="F358" i="2"/>
  <c r="F359" i="2"/>
  <c r="F361" i="2"/>
  <c r="F362" i="2"/>
  <c r="F363" i="2"/>
  <c r="F364" i="2"/>
  <c r="F365" i="2"/>
  <c r="F366" i="2"/>
  <c r="F367" i="2"/>
  <c r="F369" i="2"/>
  <c r="F370" i="2"/>
  <c r="F371" i="2"/>
  <c r="F372" i="2"/>
  <c r="F373" i="2"/>
  <c r="F374" i="2"/>
  <c r="F375" i="2"/>
  <c r="F376" i="2"/>
  <c r="F377" i="2"/>
  <c r="F378" i="2"/>
  <c r="F379" i="2"/>
  <c r="F380" i="2" l="1"/>
  <c r="F382" i="2"/>
  <c r="F384" i="2"/>
  <c r="F385" i="2"/>
  <c r="F386" i="2"/>
  <c r="F388" i="2"/>
  <c r="F389" i="2"/>
  <c r="F390" i="2"/>
  <c r="F391" i="2"/>
  <c r="F393" i="2"/>
  <c r="F394" i="2"/>
  <c r="F395" i="2"/>
  <c r="F396" i="2"/>
  <c r="F397" i="2"/>
  <c r="F399" i="2"/>
  <c r="F400" i="2"/>
  <c r="F401" i="2"/>
  <c r="F402" i="2"/>
  <c r="F403" i="2"/>
  <c r="F404" i="2"/>
  <c r="F405" i="2"/>
  <c r="F406" i="2"/>
  <c r="F407" i="2"/>
  <c r="F408" i="2"/>
  <c r="F409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D423" i="2"/>
  <c r="D424" i="2" s="1"/>
  <c r="F424" i="2" s="1"/>
  <c r="F425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0" i="2"/>
  <c r="F258" i="2"/>
  <c r="F256" i="2"/>
  <c r="F255" i="2"/>
  <c r="F253" i="2"/>
  <c r="F252" i="2"/>
  <c r="F251" i="2"/>
  <c r="F250" i="2"/>
  <c r="F249" i="2"/>
  <c r="F247" i="2"/>
  <c r="F245" i="2"/>
  <c r="F243" i="2"/>
  <c r="F241" i="2"/>
  <c r="F239" i="2"/>
  <c r="F238" i="2"/>
  <c r="F236" i="2"/>
  <c r="F234" i="2"/>
  <c r="F233" i="2"/>
  <c r="F232" i="2"/>
  <c r="F230" i="2"/>
  <c r="F229" i="2"/>
  <c r="F228" i="2"/>
  <c r="F226" i="2"/>
  <c r="D225" i="2"/>
  <c r="F225" i="2" s="1"/>
  <c r="F224" i="2"/>
  <c r="D223" i="2"/>
  <c r="F223" i="2" s="1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2" i="2"/>
  <c r="F201" i="2"/>
  <c r="F200" i="2"/>
  <c r="F199" i="2"/>
  <c r="B199" i="2"/>
  <c r="F198" i="2"/>
  <c r="F197" i="2"/>
  <c r="F196" i="2"/>
  <c r="F194" i="2"/>
  <c r="F192" i="2"/>
  <c r="F191" i="2"/>
  <c r="F190" i="2"/>
  <c r="F188" i="2"/>
  <c r="F187" i="2"/>
  <c r="F185" i="2"/>
  <c r="F184" i="2"/>
  <c r="F183" i="2"/>
  <c r="F182" i="2"/>
  <c r="F181" i="2"/>
  <c r="F180" i="2"/>
  <c r="F179" i="2"/>
  <c r="F177" i="2"/>
  <c r="F176" i="2"/>
  <c r="F175" i="2"/>
  <c r="F174" i="2"/>
  <c r="F173" i="2"/>
  <c r="F172" i="2"/>
  <c r="F171" i="2"/>
  <c r="F169" i="2"/>
  <c r="F168" i="2"/>
  <c r="F167" i="2"/>
  <c r="F423" i="2" l="1"/>
  <c r="F274" i="2"/>
  <c r="F73" i="2" l="1"/>
  <c r="F426" i="2" l="1"/>
  <c r="F437" i="2" l="1"/>
  <c r="F436" i="2"/>
  <c r="F435" i="2" l="1"/>
  <c r="F162" i="2"/>
  <c r="F161" i="2"/>
  <c r="F160" i="2"/>
  <c r="F154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D136" i="2"/>
  <c r="F136" i="2" s="1"/>
  <c r="D135" i="2"/>
  <c r="F135" i="2" s="1"/>
  <c r="F134" i="2"/>
  <c r="D133" i="2"/>
  <c r="F133" i="2" s="1"/>
  <c r="F129" i="2"/>
  <c r="F128" i="2"/>
  <c r="F127" i="2"/>
  <c r="F126" i="2"/>
  <c r="F125" i="2"/>
  <c r="F124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5" i="2"/>
  <c r="F104" i="2"/>
  <c r="F103" i="2"/>
  <c r="F102" i="2"/>
  <c r="F101" i="2"/>
  <c r="F100" i="2"/>
  <c r="F99" i="2"/>
  <c r="F98" i="2"/>
  <c r="F97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4" i="2"/>
  <c r="F71" i="2"/>
  <c r="F69" i="2"/>
  <c r="F63" i="2"/>
  <c r="F64" i="2"/>
  <c r="F65" i="2"/>
  <c r="F66" i="2"/>
  <c r="F67" i="2"/>
  <c r="F62" i="2"/>
  <c r="F60" i="2"/>
  <c r="F59" i="2"/>
  <c r="F54" i="2"/>
  <c r="F55" i="2"/>
  <c r="F56" i="2"/>
  <c r="F53" i="2"/>
  <c r="F51" i="2"/>
  <c r="F50" i="2"/>
  <c r="F42" i="2"/>
  <c r="F43" i="2"/>
  <c r="F44" i="2"/>
  <c r="F45" i="2"/>
  <c r="F46" i="2"/>
  <c r="F47" i="2"/>
  <c r="F48" i="2"/>
  <c r="F41" i="2"/>
  <c r="F29" i="2"/>
  <c r="F30" i="2"/>
  <c r="F31" i="2"/>
  <c r="F32" i="2"/>
  <c r="F33" i="2"/>
  <c r="F34" i="2"/>
  <c r="F35" i="2"/>
  <c r="F36" i="2"/>
  <c r="F37" i="2"/>
  <c r="F38" i="2"/>
  <c r="F39" i="2"/>
  <c r="F28" i="2"/>
  <c r="F25" i="2"/>
  <c r="F19" i="2"/>
  <c r="F20" i="2"/>
  <c r="F21" i="2"/>
  <c r="F22" i="2"/>
  <c r="F23" i="2"/>
  <c r="F18" i="2"/>
  <c r="F10" i="2"/>
  <c r="F11" i="2"/>
  <c r="F12" i="2"/>
  <c r="F13" i="2"/>
  <c r="F14" i="2"/>
  <c r="F15" i="2"/>
  <c r="F16" i="2"/>
  <c r="F9" i="2"/>
  <c r="F7" i="2"/>
  <c r="F6" i="2"/>
  <c r="F152" i="2" l="1"/>
  <c r="F158" i="2"/>
  <c r="F163" i="2"/>
  <c r="F93" i="2"/>
  <c r="F130" i="2"/>
  <c r="F432" i="2"/>
  <c r="F106" i="2"/>
  <c r="F26" i="2"/>
  <c r="B21" i="2"/>
  <c r="F430" i="2" l="1"/>
  <c r="F434" i="2"/>
  <c r="F433" i="2"/>
  <c r="F431" i="2"/>
  <c r="F75" i="2"/>
  <c r="F429" i="2"/>
  <c r="F428" i="2" l="1"/>
  <c r="F439" i="2" s="1"/>
  <c r="F440" i="2" s="1"/>
  <c r="F441" i="2" s="1"/>
</calcChain>
</file>

<file path=xl/sharedStrings.xml><?xml version="1.0" encoding="utf-8"?>
<sst xmlns="http://schemas.openxmlformats.org/spreadsheetml/2006/main" count="1183" uniqueCount="846">
  <si>
    <t>1.</t>
  </si>
  <si>
    <t>FOUILLES EN PUITS ET RIGOLES DANS TOUT TERRAIN Y COMPRIS ROCHER</t>
  </si>
  <si>
    <t>EVACUATION OU MISE EN REMBLAIS</t>
  </si>
  <si>
    <t>GROS BETON</t>
  </si>
  <si>
    <t>BETON DE PROPRETE</t>
  </si>
  <si>
    <t>ACIERS A HAUTE ADHERENCE FE.500</t>
  </si>
  <si>
    <t>ARASE ETANCHE</t>
  </si>
  <si>
    <t>REGARD EN BETON ARME DE  60 X 60 CM</t>
  </si>
  <si>
    <t>REGARD EN BETON ARME DE  50 X 50 CM</t>
  </si>
  <si>
    <t>REGARD EN BETON ARME DE  40 X 40 CM</t>
  </si>
  <si>
    <t>BUSE EN PVC DIAMETRE 200 MM Type Assainissement Y COMPRIS GRILLAGE AVERTISSEUR</t>
  </si>
  <si>
    <t>REMBLAIS D’APPORT EN TOUT VENANT</t>
  </si>
  <si>
    <t>DALLAGE EN BETON ARME DE 13CM D’EPAISSEUR Y COMPRIS ACIERS</t>
  </si>
  <si>
    <t>ACIERS A HAUTE ADHERENCE FE 500</t>
  </si>
  <si>
    <t>PLANCHER CREUX HOURDIS DE 12 +5 CM</t>
  </si>
  <si>
    <t>PLANCHER CREUX HOURDIS DE 15 + 5 CM</t>
  </si>
  <si>
    <t>DALLETTES  EN BETON Y COMPRIS ACIERS</t>
  </si>
  <si>
    <t>APPUIS DE FENETRE EN BETON Y COMPRIS ACIERS</t>
  </si>
  <si>
    <t>DOUBLE CLOISONS EN BRIQUES CREUSES DE 6 + 6 TROUS</t>
  </si>
  <si>
    <t>CLOISONS SIMPLES EN BRIQUES CREUSES DE 6 TROUS</t>
  </si>
  <si>
    <t>ENDUIT EXTERIEUR AU MORTIER DE CIMENT SUR  MURS ET PLAFONDS</t>
  </si>
  <si>
    <t>ENDUIT INTERIEUR AU MORTIER DE CIMENT SUR MURS ET PLAFONDS</t>
  </si>
  <si>
    <t>SOUCHE EN TERRASSE</t>
  </si>
  <si>
    <t>MISE A LA TERRE</t>
  </si>
  <si>
    <t>RENFORMIS EN BETON</t>
  </si>
  <si>
    <t>SOCLE D’ANTENNE</t>
  </si>
  <si>
    <t>LOT H: FLUIDES</t>
  </si>
  <si>
    <t>8.1</t>
  </si>
  <si>
    <t>EQUIPEMENTS  COMPTEUR EAU  POTABLE</t>
  </si>
  <si>
    <t>8.2</t>
  </si>
  <si>
    <t>EQUIPEMENTS  COMPTEUR  INCENDIE</t>
  </si>
  <si>
    <t>8.10</t>
  </si>
  <si>
    <t>8.11</t>
  </si>
  <si>
    <t>8.12</t>
  </si>
  <si>
    <t>ANTI BELLIER</t>
  </si>
  <si>
    <t>8.13</t>
  </si>
  <si>
    <t>PURGEUR AUTOMATIQUE</t>
  </si>
  <si>
    <t>8.14</t>
  </si>
  <si>
    <t>ROBINET DE VIDANGE</t>
  </si>
  <si>
    <t>8.18</t>
  </si>
  <si>
    <t>SIPHON DE SOL (AVEC PLATINE) DE 15X15 CM</t>
  </si>
  <si>
    <t>8.19</t>
  </si>
  <si>
    <t>SIPHON DE SOL (SANS PLATINE) DE 15X15 CM</t>
  </si>
  <si>
    <t>8.20</t>
  </si>
  <si>
    <t>8.21</t>
  </si>
  <si>
    <t>8.22</t>
  </si>
  <si>
    <t>8.23</t>
  </si>
  <si>
    <t>8.24</t>
  </si>
  <si>
    <t>8.25</t>
  </si>
  <si>
    <t>8.26</t>
  </si>
  <si>
    <t>8.28</t>
  </si>
  <si>
    <t>PORTE DE SAVON</t>
  </si>
  <si>
    <t>PORTE PAPIER HYGIENIQUE</t>
  </si>
  <si>
    <t>PORTE BALAYETTE</t>
  </si>
  <si>
    <t>MIROIR DE LAVABO</t>
  </si>
  <si>
    <t>VENTOUSE DE VMC</t>
  </si>
  <si>
    <t>GAINE CIRCULAIRE EN TÖLE D’ACIER SPIRALEE DN100</t>
  </si>
  <si>
    <t>9.</t>
  </si>
  <si>
    <t>LOT  I ELECTRICITE CFO/CFA</t>
  </si>
  <si>
    <t>9.1</t>
  </si>
  <si>
    <t>TABLEAU GENERAL BASSE TENSION</t>
  </si>
  <si>
    <t>COMPTEUR DE CONSOMMATION D'ELECTRICITE</t>
  </si>
  <si>
    <t>9.8</t>
  </si>
  <si>
    <t>9.9</t>
  </si>
  <si>
    <t>9.10</t>
  </si>
  <si>
    <t>PARATONNERRE</t>
  </si>
  <si>
    <t>PARAFOUDRE</t>
  </si>
  <si>
    <t>Tube en polyethyléne diamètre 70/90 mm</t>
  </si>
  <si>
    <t>Tube en polyethyléne diamètre 31/40 mm</t>
  </si>
  <si>
    <t xml:space="preserve"> Tube en polyethyléne diamètre 20/25 mm</t>
  </si>
  <si>
    <t>8.4.2</t>
  </si>
  <si>
    <t>8.4.3</t>
  </si>
  <si>
    <t>8.4.4</t>
  </si>
  <si>
    <t>8.4.5</t>
  </si>
  <si>
    <t xml:space="preserve"> TUBE EN ACIER GALVANISE DIAMETRE 40/49 MM</t>
  </si>
  <si>
    <t>TUYAUX en P.V.C diamètre 75 mm</t>
  </si>
  <si>
    <t>EXTINCTEUR PORTATIF 5KG CO2</t>
  </si>
  <si>
    <t>Unité</t>
  </si>
  <si>
    <t>Kg</t>
  </si>
  <si>
    <t>m²</t>
  </si>
  <si>
    <t>ml</t>
  </si>
  <si>
    <t>Ens</t>
  </si>
  <si>
    <t>Prix Total</t>
  </si>
  <si>
    <t>SOUS TOTAL FLUIDE</t>
  </si>
  <si>
    <t>SOUS TOTAL ELECTRICITE CFA CFO</t>
  </si>
  <si>
    <t>SOUS TOTAL HT GROS ŒUVRE ET MUR DE CLOTURE</t>
  </si>
  <si>
    <t>SOUS TOTAL HT ETANCHEITE</t>
  </si>
  <si>
    <t>SOUS TOTALHT REVETEMENT SOL ET MUR</t>
  </si>
  <si>
    <t>SOUS TOTAL HT MENUISERIE BOIS ET METALLIQUE</t>
  </si>
  <si>
    <t>SOUS TOTAL HT MENUISERIE ALUMINIUM</t>
  </si>
  <si>
    <t>SOUS TOTAL HT FAUX PLAFOND</t>
  </si>
  <si>
    <t>SOUS TOTAL HT PEINTURE</t>
  </si>
  <si>
    <t>SOUS TOTAL HT FLUIDE</t>
  </si>
  <si>
    <t>SOUS TOTAL HT ELECTRICITE CFA CFO</t>
  </si>
  <si>
    <t>SOUS TOTAL PAR LOT</t>
  </si>
  <si>
    <t>TVA 20%</t>
  </si>
  <si>
    <t>TOTAL HT</t>
  </si>
  <si>
    <t>TOTAL TTC</t>
  </si>
  <si>
    <t>BETON B30 XM1 POUR POTEAUX ET RAIDISSEURS</t>
  </si>
  <si>
    <t>BETON B30 XM1 POUR POUTRES ET CHAINAGES</t>
  </si>
  <si>
    <t>BETON B30 XM1POUR DALLES PLEINES DE TOUTES EPAISSEURS</t>
  </si>
  <si>
    <t>BETON B30 XM1POUR ESCALIERS  (PAILLASSE, PALIERS, MARCHES)</t>
  </si>
  <si>
    <t>BETON B30 XM1 POUR VOILES ET ACROTERES DE TOUTES DIMENSIONS</t>
  </si>
  <si>
    <t>BETON B30 XM1 POUR POTEAUX</t>
  </si>
  <si>
    <t>BETON B30 XM1 POUR VOILES</t>
  </si>
  <si>
    <t>BETON B30 XM1 POUR LONGRINES ET CHAINAGES</t>
  </si>
  <si>
    <t xml:space="preserve"> TUBE EN ACIER GALVANISE DIAMETRE 50/60 MM</t>
  </si>
  <si>
    <r>
      <t>m</t>
    </r>
    <r>
      <rPr>
        <vertAlign val="superscript"/>
        <sz val="10"/>
        <color theme="1"/>
        <rFont val="Fedra AR"/>
        <family val="2"/>
      </rPr>
      <t>3</t>
    </r>
  </si>
  <si>
    <t>GAINE CIRCULAIRE EN TÖLE D’ACIER SPIRALEE DN125</t>
  </si>
  <si>
    <t>GAINE CIRCULAIRE EN TÖLE D’ACIER SPIRALEE DN160</t>
  </si>
  <si>
    <t>TUYAUX en P.V.C diamètre 110 mm</t>
  </si>
  <si>
    <r>
      <t>1.1.1</t>
    </r>
    <r>
      <rPr>
        <b/>
        <sz val="7"/>
        <color theme="1"/>
        <rFont val="Times New Roman"/>
        <family val="1"/>
      </rPr>
      <t xml:space="preserve">     </t>
    </r>
    <r>
      <rPr>
        <b/>
        <u/>
        <sz val="10"/>
        <color theme="1"/>
        <rFont val="Fedra AR Demi"/>
        <family val="2"/>
      </rPr>
      <t>TUBE EN PPR DIAMETRE 73/110 MM</t>
    </r>
  </si>
  <si>
    <r>
      <t>1.1.2</t>
    </r>
    <r>
      <rPr>
        <b/>
        <sz val="7"/>
        <color theme="1"/>
        <rFont val="Times New Roman"/>
        <family val="1"/>
      </rPr>
      <t xml:space="preserve">     </t>
    </r>
    <r>
      <rPr>
        <b/>
        <u/>
        <sz val="10"/>
        <color theme="1"/>
        <rFont val="Fedra AR Demi"/>
        <family val="2"/>
      </rPr>
      <t>TUBE EN PPR DIAMETRE 60/90 MM</t>
    </r>
  </si>
  <si>
    <r>
      <t>1.1.3</t>
    </r>
    <r>
      <rPr>
        <b/>
        <sz val="7"/>
        <color theme="1"/>
        <rFont val="Times New Roman"/>
        <family val="1"/>
      </rPr>
      <t xml:space="preserve">     </t>
    </r>
    <r>
      <rPr>
        <b/>
        <u/>
        <sz val="10"/>
        <color theme="1"/>
        <rFont val="Fedra AR Demi"/>
        <family val="2"/>
      </rPr>
      <t>TUBE EN PPR DIAMETRE 50/75 MM</t>
    </r>
  </si>
  <si>
    <r>
      <t>1.1.4</t>
    </r>
    <r>
      <rPr>
        <b/>
        <sz val="7"/>
        <color theme="1"/>
        <rFont val="Times New Roman"/>
        <family val="1"/>
      </rPr>
      <t xml:space="preserve">     </t>
    </r>
    <r>
      <rPr>
        <b/>
        <u/>
        <sz val="10"/>
        <color theme="1"/>
        <rFont val="Fedra AR Demi"/>
        <family val="2"/>
      </rPr>
      <t>TUBE EN PPR DIAMETRE 33/50 MM</t>
    </r>
  </si>
  <si>
    <r>
      <t>1.1.5</t>
    </r>
    <r>
      <rPr>
        <b/>
        <sz val="7"/>
        <color theme="1"/>
        <rFont val="Times New Roman"/>
        <family val="1"/>
      </rPr>
      <t xml:space="preserve">     </t>
    </r>
    <r>
      <rPr>
        <b/>
        <u/>
        <sz val="10"/>
        <color theme="1"/>
        <rFont val="Fedra AR Demi"/>
        <family val="2"/>
      </rPr>
      <t>TUBE EN PPR DIAMETRE 26/40 MM</t>
    </r>
  </si>
  <si>
    <r>
      <t>1.1.6</t>
    </r>
    <r>
      <rPr>
        <b/>
        <sz val="7"/>
        <color theme="1"/>
        <rFont val="Times New Roman"/>
        <family val="1"/>
      </rPr>
      <t xml:space="preserve">     </t>
    </r>
    <r>
      <rPr>
        <b/>
        <u/>
        <sz val="10"/>
        <color theme="1"/>
        <rFont val="Fedra AR Demi"/>
        <family val="2"/>
      </rPr>
      <t>TUBE EN PPR DIAMETRE 21/32 MM</t>
    </r>
  </si>
  <si>
    <t>TUBE EN PPR DIAMETRE 33/50 MM</t>
  </si>
  <si>
    <t>TUBE EN PPR DIAMETRE 26/40 MM</t>
  </si>
  <si>
    <t>TUBE EN PPR DIAMETRE 21/32 MM</t>
  </si>
  <si>
    <t xml:space="preserve">W-C A L’ANGLAISE </t>
  </si>
  <si>
    <t>1.1</t>
  </si>
  <si>
    <t>TERRASSEMENT</t>
  </si>
  <si>
    <t>1.2</t>
  </si>
  <si>
    <t>1.1.1</t>
  </si>
  <si>
    <t>1.1.2</t>
  </si>
  <si>
    <t>MACONNERIE ET BETON ARME EN INFRASTRUCTURE</t>
  </si>
  <si>
    <t>DALLAGES</t>
  </si>
  <si>
    <t>1.2.1</t>
  </si>
  <si>
    <t>BETON ET ACIER EN ELEVATION</t>
  </si>
  <si>
    <t>MACONNERIE ET CLOISONNEMENT</t>
  </si>
  <si>
    <t>ENDUITS</t>
  </si>
  <si>
    <t>OUVRAGES DIVERS</t>
  </si>
  <si>
    <t>1.2.2</t>
  </si>
  <si>
    <t>1.2.3</t>
  </si>
  <si>
    <t>1.2.4</t>
  </si>
  <si>
    <t>1.2.5</t>
  </si>
  <si>
    <t>8.4</t>
  </si>
  <si>
    <t>TUBE EN POLYTHYLENE</t>
  </si>
  <si>
    <t>TUBE EN POLYPROPYLENE</t>
  </si>
  <si>
    <t>8.6.1</t>
  </si>
  <si>
    <t>8.6</t>
  </si>
  <si>
    <t>8.7</t>
  </si>
  <si>
    <t>TUBE  EN ACIER GALVANISE</t>
  </si>
  <si>
    <t>8.8</t>
  </si>
  <si>
    <t xml:space="preserve"> COFFRET DE DISTRIBUTION</t>
  </si>
  <si>
    <t>8.9</t>
  </si>
  <si>
    <t xml:space="preserve"> VANNE D'ARRET</t>
  </si>
  <si>
    <t>TUYAUX en P.V.C</t>
  </si>
  <si>
    <t>8.17</t>
  </si>
  <si>
    <t>GAINE CIRCULAIRE EN TÖLE D’ACIER SPIRALEE</t>
  </si>
  <si>
    <t>9.4</t>
  </si>
  <si>
    <t>CABLES DE BRANCHEMENT ET DE DISTRIBUTION</t>
  </si>
  <si>
    <t>ALIMENTATION</t>
  </si>
  <si>
    <t>LUSTRERIE</t>
  </si>
  <si>
    <t>PROTECTION</t>
  </si>
  <si>
    <t>RESEAU SOUS DALLAGE</t>
  </si>
  <si>
    <t>Prix Unitaire</t>
  </si>
  <si>
    <t>FOYER LUMINEUX SUR SIMPLE ALLUMAGE ETANCHE</t>
  </si>
  <si>
    <t>FOYER LUMINEUX SUR DOUBLE ALLUMAGE</t>
  </si>
  <si>
    <t>DESIGNATION</t>
  </si>
  <si>
    <t>N° PRIX</t>
  </si>
  <si>
    <t xml:space="preserve">PLANCHER CREUX HOURDIS DE 20 +5 CM </t>
  </si>
  <si>
    <t>CLOISONS SIMPLES  EN PARPAING CREUX DE 20 CM</t>
  </si>
  <si>
    <t>CLOISONS SIMPLES  EN PARPAING CREUX DE 15 CM</t>
  </si>
  <si>
    <t>CALORIFUGE DES TUYAUTERIES</t>
  </si>
  <si>
    <t xml:space="preserve"> VANNE D'ARRET DN 32</t>
  </si>
  <si>
    <t>8.27</t>
  </si>
  <si>
    <t xml:space="preserve"> PROTECTION INCENDIE ET DIVERS </t>
  </si>
  <si>
    <t>POSTE ROBINET INCENDIE ARME DN 25</t>
  </si>
  <si>
    <t>BLOC AUTONOME D'ALARME SONORE MANUEL</t>
  </si>
  <si>
    <t>9.6</t>
  </si>
  <si>
    <t>BETON B30 XM1 POUR SEMELLES ET RADIERS</t>
  </si>
  <si>
    <t>1.2.6</t>
  </si>
  <si>
    <t>1.2.7</t>
  </si>
  <si>
    <t>1.2.8</t>
  </si>
  <si>
    <t>1.3</t>
  </si>
  <si>
    <t>1.3.1</t>
  </si>
  <si>
    <t>1.3.2</t>
  </si>
  <si>
    <t>1.3.3</t>
  </si>
  <si>
    <t>1.3.4</t>
  </si>
  <si>
    <t>1.3.5</t>
  </si>
  <si>
    <t>1.3.6</t>
  </si>
  <si>
    <t>1.4</t>
  </si>
  <si>
    <t>1.4.1</t>
  </si>
  <si>
    <t>1.4.2</t>
  </si>
  <si>
    <t>1.5</t>
  </si>
  <si>
    <t>1.5.1</t>
  </si>
  <si>
    <t>1.5.2</t>
  </si>
  <si>
    <t>1.5.3</t>
  </si>
  <si>
    <t>1.5.4</t>
  </si>
  <si>
    <t>1.5.5</t>
  </si>
  <si>
    <t>1.5.6</t>
  </si>
  <si>
    <t>1.5.7</t>
  </si>
  <si>
    <t>1.5.8</t>
  </si>
  <si>
    <t>1.5.9</t>
  </si>
  <si>
    <t>1.5.10</t>
  </si>
  <si>
    <t>1.5.11</t>
  </si>
  <si>
    <t>1.5.12</t>
  </si>
  <si>
    <t>1.6</t>
  </si>
  <si>
    <t>1.6.1</t>
  </si>
  <si>
    <t>1.6.2</t>
  </si>
  <si>
    <t>1.6.3</t>
  </si>
  <si>
    <t>1.6.4</t>
  </si>
  <si>
    <t>1.6.5</t>
  </si>
  <si>
    <t>1.7</t>
  </si>
  <si>
    <t>1.7.1</t>
  </si>
  <si>
    <t>1.7.2</t>
  </si>
  <si>
    <t>1.8</t>
  </si>
  <si>
    <t>1.8.1</t>
  </si>
  <si>
    <t>1.8.2</t>
  </si>
  <si>
    <t>1.8.3</t>
  </si>
  <si>
    <t>1.8.4</t>
  </si>
  <si>
    <t>8.1.1</t>
  </si>
  <si>
    <t>Equipements compteur eau potable DN80</t>
  </si>
  <si>
    <t>8.2.1</t>
  </si>
  <si>
    <t>Equipements compteur incendie DN80</t>
  </si>
  <si>
    <t>8.3</t>
  </si>
  <si>
    <t>8.3.1</t>
  </si>
  <si>
    <t>8.3.2</t>
  </si>
  <si>
    <t>8.4.1</t>
  </si>
  <si>
    <t>Tube en polyethyléne diamètre 85/110 mm</t>
  </si>
  <si>
    <t>8.4.6</t>
  </si>
  <si>
    <t>TUBE EN PPR DIAMETRE 60/90 MM</t>
  </si>
  <si>
    <t>8.7.1</t>
  </si>
  <si>
    <t>8.8.1</t>
  </si>
  <si>
    <t xml:space="preserve"> COFFRET DE DISTRIBUTION TYPE 1 (EF: de 2 DEP à 7 DEP)</t>
  </si>
  <si>
    <t>8.8.2</t>
  </si>
  <si>
    <t>8.15</t>
  </si>
  <si>
    <t>TUYAUX en P.V.C diamètre 200 mm</t>
  </si>
  <si>
    <t>TUYAUX en P.V.C diamètre 100 mm</t>
  </si>
  <si>
    <t>8.16</t>
  </si>
  <si>
    <t>RECEVEUR DE DOUCHE</t>
  </si>
  <si>
    <t>8.29</t>
  </si>
  <si>
    <t>8.30</t>
  </si>
  <si>
    <t>8.31</t>
  </si>
  <si>
    <t>EXTINCTEUR PORTATIF</t>
  </si>
  <si>
    <t>8.31.1</t>
  </si>
  <si>
    <t>8.31.2</t>
  </si>
  <si>
    <t>8.32</t>
  </si>
  <si>
    <t>CHAUFFE EAU SOLAIRE</t>
  </si>
  <si>
    <t>CAPTEUR SOLAIRE  CAPACITE 500 LITRES</t>
  </si>
  <si>
    <t>8.34</t>
  </si>
  <si>
    <t>8.35</t>
  </si>
  <si>
    <t>8.36.1</t>
  </si>
  <si>
    <t>8.37</t>
  </si>
  <si>
    <t>8.38</t>
  </si>
  <si>
    <t>8.38.1</t>
  </si>
  <si>
    <t>GAINE CIRCULAIRE EN TÖLE D’ACIER SPIRALEE DN200</t>
  </si>
  <si>
    <t>9.5</t>
  </si>
  <si>
    <t>FOYER LUMINEUX SUR VA ET VIENT</t>
  </si>
  <si>
    <t>FOYER LUMINEUX SUR TELERUPTEUR OU MINUTERIE</t>
  </si>
  <si>
    <t>REGLETTE TELEPHONIQUE Y COMPRIS BRANCHEMENT AVEC RESEAU EXTERIEUR</t>
  </si>
  <si>
    <t>PRISE TELEPHONIQUE / INFORMATIQUE</t>
  </si>
  <si>
    <t>PRISE TV/SAT Y COMPRIS CABLES ET RESERVATIONS</t>
  </si>
  <si>
    <t>REPARTITEUR INFORMATIQUE TELEPHONIQUE</t>
  </si>
  <si>
    <t>EQ1</t>
  </si>
  <si>
    <t>BUSE EN PVC DIAMETRE 250 MM Type Assainissement Y COMPRIS GRILLAGE AVERTISSEUR</t>
  </si>
  <si>
    <t>1.6.6</t>
  </si>
  <si>
    <t>1.6.7</t>
  </si>
  <si>
    <t>1.6.8</t>
  </si>
  <si>
    <t>DOUBLE CLOISONS EN PARPAING CREUX DE 20+10 CM  Y COMPRIS ISOLANT EN LAINE DE ROCHE</t>
  </si>
  <si>
    <t>DOUBLE CLOISONS EN PARPAING CREUX DE 10 CM + BRIQUES CREUSES DE 6 TROUS Y COMPRIS ISOLANT EN LAINE DE ROCHE</t>
  </si>
  <si>
    <t>MUR DE CLOTURE</t>
  </si>
  <si>
    <t>m3</t>
  </si>
  <si>
    <t>BETON ARME POUR LA STRUCTURE</t>
  </si>
  <si>
    <t>BETON POUR POTEAUX</t>
  </si>
  <si>
    <t>BETON POUR SEMELLES</t>
  </si>
  <si>
    <t>BETON POUR LONGRINES ET CHAINAGES</t>
  </si>
  <si>
    <t>MACONNERIENET CLOISONNEMENT</t>
  </si>
  <si>
    <t>CLOISONS SIMPLES EN AGGLOS CREUX DE 20 CM</t>
  </si>
  <si>
    <t>ENDUIT EXTERIEUR AU MORTIER DE CIMENT SUR  MURS</t>
  </si>
  <si>
    <t>SOUS TOTAL GROS ŒUVRE ET MUR DE CLOTURE</t>
  </si>
  <si>
    <t>2.</t>
  </si>
  <si>
    <t>TRAVAUX PREPARATOIRES</t>
  </si>
  <si>
    <t>2.1</t>
  </si>
  <si>
    <t>FORME DE PENTE EN BETON</t>
  </si>
  <si>
    <t>2.2</t>
  </si>
  <si>
    <t>CHAPE DE LISSAGE</t>
  </si>
  <si>
    <t>2.3</t>
  </si>
  <si>
    <t>GORGES POUR SOLINS AU MORTIER DE CIMENT</t>
  </si>
  <si>
    <t>2.4</t>
  </si>
  <si>
    <t>FOURNITURE ET POSE DES GARGOUILLES ET MANCHONS ET GUEULARD</t>
  </si>
  <si>
    <t>U</t>
  </si>
  <si>
    <t>2.5</t>
  </si>
  <si>
    <t>ECRAN PARE VAPEUR</t>
  </si>
  <si>
    <t>2.6</t>
  </si>
  <si>
    <t>ISOLATION THERMIQUE</t>
  </si>
  <si>
    <t>COMPLEXE D'ETANCHEITE</t>
  </si>
  <si>
    <t>2.7</t>
  </si>
  <si>
    <t xml:space="preserve">COMPLEXE D'ETANCHEITE BICOUCHE POUR TERRASSE ACCESSIBLE </t>
  </si>
  <si>
    <t>2.8</t>
  </si>
  <si>
    <t>COMPLEXE D'ETANCHEITE BICOUCHE POUR TERRASSE INACCESSIBLE</t>
  </si>
  <si>
    <t>2.9</t>
  </si>
  <si>
    <t>ETANCHEITE DES SALLES D'EAU</t>
  </si>
  <si>
    <t>2.10</t>
  </si>
  <si>
    <t>ETANCHEITE BICOUCHE POUR TERRASSE JARDIN Y COMPRIS RELEVES</t>
  </si>
  <si>
    <t>2.11</t>
  </si>
  <si>
    <t>ETANCHEITE DES RELEVES EN TERRASSES ACCESSIBLES ET INACCESSIBLES</t>
  </si>
  <si>
    <t>PROTECTION D'ETANCHEITE</t>
  </si>
  <si>
    <t>2.12</t>
  </si>
  <si>
    <t>PROTECTION D'ETANCHEITE EN CARREAUX DE CIMENT POUR TERRASSE ACCESSIBLES ET  INACCESSIBLE</t>
  </si>
  <si>
    <t>2.13</t>
  </si>
  <si>
    <t>PROTECTION DES RELEVES EN CARREAU DE CIMENT</t>
  </si>
  <si>
    <t>SOUS TOTAL ETANCHEITE</t>
  </si>
  <si>
    <t>3.</t>
  </si>
  <si>
    <t xml:space="preserve"> REVETMENTS SOLS ET MURS </t>
  </si>
  <si>
    <t>REVETEMENT SOL</t>
  </si>
  <si>
    <t>3.1</t>
  </si>
  <si>
    <t>REVETEMENT DE SOL EN CARREAUX GRES CERAME DE 30 X 60 CM</t>
  </si>
  <si>
    <t>3.2</t>
  </si>
  <si>
    <t>REVETEMENT DE SOL EN GRANITO POLI BLANC</t>
  </si>
  <si>
    <t>REVETEMENT MURS</t>
  </si>
  <si>
    <t>3.3</t>
  </si>
  <si>
    <t xml:space="preserve">REVETEMENT MURAL EN CARREAUX </t>
  </si>
  <si>
    <t>3.4</t>
  </si>
  <si>
    <t>PLINTHE EN EN CARREAUX GRES CERAME DE 30 X 60 CM</t>
  </si>
  <si>
    <t>3.5</t>
  </si>
  <si>
    <t>PLINTHE EN GRANITO POLI BLANC</t>
  </si>
  <si>
    <t>DIVERS</t>
  </si>
  <si>
    <t>3.6</t>
  </si>
  <si>
    <t>MARCHES ET CONTRE MARCHE EN GRANITO POLI Y/C PLINTHE</t>
  </si>
  <si>
    <t>3.7</t>
  </si>
  <si>
    <t>REVETEMENT EN GRANITE POUR TABLETTE</t>
  </si>
  <si>
    <t>SOUS TOTAL REVETEMENT SOL ET MUR</t>
  </si>
  <si>
    <t>4.</t>
  </si>
  <si>
    <t>MENUISERIE BOIS</t>
  </si>
  <si>
    <t>4.1</t>
  </si>
  <si>
    <t>PORTE EN BOIS COUPE FEU 1/2H TYPE PB1</t>
  </si>
  <si>
    <t>4.2</t>
  </si>
  <si>
    <t>PORTE EN BOIS COUPE FEU 1/2H TYPE PB'1</t>
  </si>
  <si>
    <t>4.3</t>
  </si>
  <si>
    <t>PORTE EN BOIS COUPE FEU 1/2H TYPE PB2</t>
  </si>
  <si>
    <t>4.4</t>
  </si>
  <si>
    <t>PORTE EN BOIS COUPE FEU 1/2H TYPE PB'2</t>
  </si>
  <si>
    <t>4.5</t>
  </si>
  <si>
    <t>PORTE EN BOIS COUPE FEU 1/2H TYPE PB''2</t>
  </si>
  <si>
    <t>4.6</t>
  </si>
  <si>
    <t>PORTE EN BOIS COUPE FEU 1/2H TYPE PB'''2</t>
  </si>
  <si>
    <t>4.7</t>
  </si>
  <si>
    <t>PORTE EN BOIS ISOPLANE SAPIN ROUGE TYPE PB3</t>
  </si>
  <si>
    <t>4.8</t>
  </si>
  <si>
    <t>PORTE EN BOIS ISOPLANE SAPIN ROUGE TYPE PB4</t>
  </si>
  <si>
    <t>4.9</t>
  </si>
  <si>
    <t>PORTE EN BOIS ISOPLANE SAPIN ROUGE TYPE PB4'</t>
  </si>
  <si>
    <t>4.10</t>
  </si>
  <si>
    <t>PORTE EN BOIS ISOPLANE SAPIN ROUGE TYPE PB5</t>
  </si>
  <si>
    <t>4.11</t>
  </si>
  <si>
    <t>PORTE EN BOIS ISOPLANE SAPIN ROUGE TYPE PB6</t>
  </si>
  <si>
    <t>4.12</t>
  </si>
  <si>
    <t>PORTE EN BOIS ISOPLANE SAPIN ROUGE TYPE PB7</t>
  </si>
  <si>
    <t>4.13</t>
  </si>
  <si>
    <t>PORTE EN BOIS ISOPLANE SAPIN ROUGE TYPE PB8</t>
  </si>
  <si>
    <t>4.14</t>
  </si>
  <si>
    <t>PORTE EN BOIS ISOPLANE SAPIN ROUGE TYPE PB10</t>
  </si>
  <si>
    <t>MENUISERIE METALLIQUE</t>
  </si>
  <si>
    <t>4.15</t>
  </si>
  <si>
    <t>PORTE METALLIQUE COULISSANTE TYPE PB9</t>
  </si>
  <si>
    <t>4.16</t>
  </si>
  <si>
    <t>PORTE METALLIQUE TYPE PM1</t>
  </si>
  <si>
    <t>4.17</t>
  </si>
  <si>
    <t>PORTE METALLIQUE TYPE PM2</t>
  </si>
  <si>
    <t>4.18</t>
  </si>
  <si>
    <t>PORTE METALLIQUE TYPE PM3</t>
  </si>
  <si>
    <t>4.19</t>
  </si>
  <si>
    <t>MAIN COURANTE METALLIQUE</t>
  </si>
  <si>
    <t>4.20</t>
  </si>
  <si>
    <t>SKYDOME POUR DESENFUMAGE DE 1,00X1,00 M</t>
  </si>
  <si>
    <t>SOUS TOTAL MENUISERIE BOIS ET METALLIQUE</t>
  </si>
  <si>
    <t>5.</t>
  </si>
  <si>
    <t xml:space="preserve">MENUISERIE ALUMINIUM </t>
  </si>
  <si>
    <t>5.1</t>
  </si>
  <si>
    <t>FENETRE VITRÉE EN ALUMINIUM TYPE Fe1</t>
  </si>
  <si>
    <t>5.2</t>
  </si>
  <si>
    <t>FENETRE VITRÉE EN ALUMINIUM TYPE Fe2</t>
  </si>
  <si>
    <t>5.3</t>
  </si>
  <si>
    <t>FENETRE VITRÉE EN ALUMINIUM TYPE Fe3</t>
  </si>
  <si>
    <t>5.4</t>
  </si>
  <si>
    <t>FENETRE VITRÉE EN ALUMINIUM TYPE Fe3'</t>
  </si>
  <si>
    <t>5.5</t>
  </si>
  <si>
    <t>FENETRE VITRÉE EN ALUMINIUM TYPE Fe4</t>
  </si>
  <si>
    <t>5.6</t>
  </si>
  <si>
    <t>FENETRE VITRÉE EN ALUMINIUM TYPE Fe5</t>
  </si>
  <si>
    <t>5.7</t>
  </si>
  <si>
    <t>FENETRE VITRÉE EN ALUMINIUM TYPE Fe6</t>
  </si>
  <si>
    <t>5.8</t>
  </si>
  <si>
    <t>FENETRE VITRÉE EN ALUMINIUM TYPE Fe7</t>
  </si>
  <si>
    <t>5.9</t>
  </si>
  <si>
    <t>FENETRE VITRÉE EN ALUMINIUM TYPE Fe8</t>
  </si>
  <si>
    <t>5.10</t>
  </si>
  <si>
    <t>FENETRE VITRÉE EN ALUMINIUM TYPE Fe9</t>
  </si>
  <si>
    <t>5.11</t>
  </si>
  <si>
    <t>FENETRE VITRÉE EN ALUMINIUM TYPE Fe10</t>
  </si>
  <si>
    <t>5.12</t>
  </si>
  <si>
    <t>FENETRE VITRÉE EN ALUMINIUM TYPE Fe11</t>
  </si>
  <si>
    <t>5.13</t>
  </si>
  <si>
    <t>FENETRE VITRÉE EN ALUMINIUM TYPE Fe12</t>
  </si>
  <si>
    <t>5.14</t>
  </si>
  <si>
    <t>5.15</t>
  </si>
  <si>
    <t>FENETRE VITRÉE EN ALUMINIUM TYPE Fe13</t>
  </si>
  <si>
    <t>5.16</t>
  </si>
  <si>
    <t>FENETRE VITRÉE EN ALUMINIUM TYPE Fe14</t>
  </si>
  <si>
    <t>5.17</t>
  </si>
  <si>
    <t>FENETRE VITRÉE EN ALUMINIUM TYPE Fe15</t>
  </si>
  <si>
    <t>5.18</t>
  </si>
  <si>
    <t>FENETRE VITRÉE EN ALUMINIUM TYPE Fe16</t>
  </si>
  <si>
    <t>5.19</t>
  </si>
  <si>
    <t>FENETRE VITRÉE EN ALUMINIUM TYPE Fe17</t>
  </si>
  <si>
    <t>SOUS TOTAL MENUISERIE ALUMINIUM</t>
  </si>
  <si>
    <t>6.</t>
  </si>
  <si>
    <t>6.1</t>
  </si>
  <si>
    <t>FAUX PLAFOND EN STAFF LISSE HYDROFUGE Y COMPRIS  JOINT CREUX</t>
  </si>
  <si>
    <t>6.2</t>
  </si>
  <si>
    <t>FAUSSE POUTRE EN PLATRE</t>
  </si>
  <si>
    <t>SOUS TOTAL FAUX PLAFOND</t>
  </si>
  <si>
    <t>7.</t>
  </si>
  <si>
    <t>7.1</t>
  </si>
  <si>
    <t>PEINTURE SUR MURS ET PLAFONDS EXTERIEURS</t>
  </si>
  <si>
    <t>7.2</t>
  </si>
  <si>
    <t>PEINTURE ACRYLIQUE SUR MUR ET PLAFONDS  INTERIEURES</t>
  </si>
  <si>
    <t>7.3</t>
  </si>
  <si>
    <t>PEINTURE ACRYLIQUE SUR FAUX PLAFONDS</t>
  </si>
  <si>
    <t>SOUS TOTAL PEINTURE</t>
  </si>
  <si>
    <t>8.3.3</t>
  </si>
  <si>
    <t>Tube en polyethyléne diamètre 58 /75 mm</t>
  </si>
  <si>
    <t>8.3.4</t>
  </si>
  <si>
    <t>Tube en polyethyléne diamètre 48/63 mm</t>
  </si>
  <si>
    <t>8.3.5</t>
  </si>
  <si>
    <t>8.3.6</t>
  </si>
  <si>
    <t>8.3.7</t>
  </si>
  <si>
    <t xml:space="preserve"> Tube en polyethyléne diamètre 14/20 mm</t>
  </si>
  <si>
    <t>TUBE EN PPR DIAMETRE 73/110 MM</t>
  </si>
  <si>
    <t>TUBE EN PPR DIAMETRE 13/20 MM</t>
  </si>
  <si>
    <t>Calorifuge des tuyauteries diamétre 33/50 mm</t>
  </si>
  <si>
    <t>8.8.3</t>
  </si>
  <si>
    <t>8.13.1</t>
  </si>
  <si>
    <t>8.13.2</t>
  </si>
  <si>
    <t>TUYAUX en P.V.C diamètre 160mm</t>
  </si>
  <si>
    <t>8.13.3</t>
  </si>
  <si>
    <t>TUYAUX en P.V.C diamètre 125 mm</t>
  </si>
  <si>
    <t>8.13.4</t>
  </si>
  <si>
    <t>8.13.5</t>
  </si>
  <si>
    <t>8.13.6</t>
  </si>
  <si>
    <t>8.13.7</t>
  </si>
  <si>
    <t>TUYAUX en P.V.C diamètre 32 mm</t>
  </si>
  <si>
    <t>GARDE GREVE</t>
  </si>
  <si>
    <t>LAVE MAINS (ATELIER)</t>
  </si>
  <si>
    <t>LAVABO VASQUE ( ADMINISTRATION)</t>
  </si>
  <si>
    <t>LAVABO COLLECTIF (VESTIAIRE)</t>
  </si>
  <si>
    <t>WC A L’ANGLAISE PMR  AVEC ROBINET DE CHASSE</t>
  </si>
  <si>
    <t>WC A LA TURQUE AVEC ROBINET DE CHASSE</t>
  </si>
  <si>
    <t>URINOIR</t>
  </si>
  <si>
    <t>CITERNE DE STOCKAGE D'EAU PLUVIALE de 4m3</t>
  </si>
  <si>
    <t>EXTINCTEUR PORTATIF A POUDRE  ABC 9KG</t>
  </si>
  <si>
    <t>8.31.3</t>
  </si>
  <si>
    <t>SPLIT SYSTEM</t>
  </si>
  <si>
    <t>CAISSON  VMC</t>
  </si>
  <si>
    <t>8.35.1</t>
  </si>
  <si>
    <t>CAISSON  VMC 360 m3/h</t>
  </si>
  <si>
    <t>CARTOUCHE COUPE FEU</t>
  </si>
  <si>
    <t>8.37.1</t>
  </si>
  <si>
    <t>CARTOUCHE COUPE FEU DN160</t>
  </si>
  <si>
    <t>CARTOUCHE COUPE FEU DN200</t>
  </si>
  <si>
    <t>REGISTRE DE REGLAGE</t>
  </si>
  <si>
    <t>REGISTRE DE REGLAGE DN160</t>
  </si>
  <si>
    <t>TABLEAU ATELIER SOUDAGE</t>
  </si>
  <si>
    <t>TABLEAU ATELIER CONSTRUCTION METALLIQUE</t>
  </si>
  <si>
    <t>TABLEAU ATELIER ELECTRICITE DE BATIMENT</t>
  </si>
  <si>
    <t>TABLEAU R+1</t>
  </si>
  <si>
    <t>TABLEAU R+2</t>
  </si>
  <si>
    <t>ALIMENTATION VIDEOPROJECTEUR</t>
  </si>
  <si>
    <t>LAMPE SUSPENSION INDUSTRIELLE</t>
  </si>
  <si>
    <t>PROJECTEUR ORIENTABLE JARDIN POSE AU SOL</t>
  </si>
  <si>
    <t>BORNE DE RECHARGE VOITURE ELECTRIQUE</t>
  </si>
  <si>
    <t>SOUS TOTAL HT VRD ET AMENAGEMENT EXTERIEUR</t>
  </si>
  <si>
    <t>10.</t>
  </si>
  <si>
    <t>LOT J: VRD ET AMENAGEMENT EXTERIEUR</t>
  </si>
  <si>
    <t>10.1</t>
  </si>
  <si>
    <t>DEBLAIS EN TRANCHEE  POUR COLLECTEURS ET BRANCHEMENTS</t>
  </si>
  <si>
    <r>
      <t>m</t>
    </r>
    <r>
      <rPr>
        <vertAlign val="superscript"/>
        <sz val="11"/>
        <color theme="1"/>
        <rFont val="Fedra AR"/>
        <family val="2"/>
      </rPr>
      <t>3</t>
    </r>
  </si>
  <si>
    <t>10.2.1</t>
  </si>
  <si>
    <t>REMBLAI PRIMAIRE EN TERRE TAMISEE</t>
  </si>
  <si>
    <t>10.2.2</t>
  </si>
  <si>
    <t>REMBLAI SECONDAIRE EN TERRE CRIBLEE</t>
  </si>
  <si>
    <t>10.2.3</t>
  </si>
  <si>
    <t>LIT DE POSE EN SABLE EP=15CM</t>
  </si>
  <si>
    <t>10.3.1</t>
  </si>
  <si>
    <t>10.3.2</t>
  </si>
  <si>
    <t>10.3.3</t>
  </si>
  <si>
    <t>10.4.1</t>
  </si>
  <si>
    <t>10.4.2</t>
  </si>
  <si>
    <t>10.5.1</t>
  </si>
  <si>
    <t>10.5.2</t>
  </si>
  <si>
    <t>CADRE ET GRILLE EN FONTE DUCTILE CLASSE D400 AVEC APPAREIL SIPHOIDE</t>
  </si>
  <si>
    <t>REMBLAIS EN TERRES D’APPORT</t>
  </si>
  <si>
    <t>REGLAGE ET COMPACTAGE DES FONDS DE FORME</t>
  </si>
  <si>
    <t>DEPOSE ET REPOSE DE LA BORDURE EXISTANTE</t>
  </si>
  <si>
    <t>10.8</t>
  </si>
  <si>
    <t xml:space="preserve"> REALISATION DES VOIES POMPIERS CARROSSABLES ET CHEMINS PIETONS </t>
  </si>
  <si>
    <t>10.8.1</t>
  </si>
  <si>
    <t>ASSISE EN TOUT-VENANT TYPE GNF 0/60, EP=20CM</t>
  </si>
  <si>
    <t>10.8.3</t>
  </si>
  <si>
    <t>10.8.5</t>
  </si>
  <si>
    <t>10.9</t>
  </si>
  <si>
    <t>10.10</t>
  </si>
  <si>
    <t>REMBLAI A PARTIR DES DEBLAIS EXTRAITS SUR PLACE :</t>
  </si>
  <si>
    <t>CONDUITE EN PVC S1  D 500 mm</t>
  </si>
  <si>
    <t>CONDUITE EN PVC S1  D 400 mm</t>
  </si>
  <si>
    <t>CONDUITE EN PVC S1  D 315 mm</t>
  </si>
  <si>
    <t>CONDUITE EN PVC S1  D 200 mm</t>
  </si>
  <si>
    <t>REGARDS DE VISITE DE PROFENDEUR INF 2m</t>
  </si>
  <si>
    <t>REGARD DE CHUTE ( REGARD DOUBLE)</t>
  </si>
  <si>
    <t>FOSSE RECEPTRICE SIMPLE HAUTEUR INF 1,6m</t>
  </si>
  <si>
    <t>CADRE ET TAMPON  CLASSE D400 A FONTE APPARENTE</t>
  </si>
  <si>
    <t xml:space="preserve"> APPAREIL SIPHOIDE POUR REGARD A GRILLE</t>
  </si>
  <si>
    <t>REFECTIONS  DE TROTOIRS ET CHAUSSEES EXISTANTS</t>
  </si>
  <si>
    <t>DECAPAGE DE 30 cm</t>
  </si>
  <si>
    <t>TERRASSEMENT EN DEBLAIS EN TOUS TERRAINS AVEC EVACUATION</t>
  </si>
  <si>
    <t>ASSISE EN TOUT-VENANT TYPE GNB 0/40, EP=20CM</t>
  </si>
  <si>
    <t>DALLAGE EN BETON LISSE A L’HELICOPTERE TEINTE DANS LA MASSE DE 10 CM D’EPAISSEUR Y /C RETOUR DE 15 CM</t>
  </si>
  <si>
    <t>ASSISE EN TOUT-VENANT TYPE GNA 0/31,5, EP=15CM</t>
  </si>
  <si>
    <t>DALLAGE EN BETON LISSE A L’HELICOPTERE TEINTE DANS LA MASSE DE 13 CM D’EPAISSEUR Y /C RETOUR DE 20 CM</t>
  </si>
  <si>
    <t>TERRAIN DE SPORT</t>
  </si>
  <si>
    <t>GAZON SYNTHETIQUE</t>
  </si>
  <si>
    <t>TRACAGE DES AIRS DE JEUX</t>
  </si>
  <si>
    <t>EQUIPEMENTS POUR TERRAIN DE SPORT</t>
  </si>
  <si>
    <t>PLUS VALUE REGARDS DE VISITE DE PROFENDEUR SUP 2m</t>
  </si>
  <si>
    <t>dm</t>
  </si>
  <si>
    <t>8</t>
  </si>
  <si>
    <t/>
  </si>
  <si>
    <t>PLOMBERIE SANITAIRE - PROTECTION CONTRE L'INCENDIE</t>
  </si>
  <si>
    <t>TUBE EN PPR DIAMETRE 16/25 MM</t>
  </si>
  <si>
    <t>8.4.7</t>
  </si>
  <si>
    <t>8.5</t>
  </si>
  <si>
    <t>8.5.1</t>
  </si>
  <si>
    <t>8.5.2</t>
  </si>
  <si>
    <t>8.6.2</t>
  </si>
  <si>
    <t>Calorifuge des tuyauteries diamétre 26/40 mm</t>
  </si>
  <si>
    <t>8.6.3</t>
  </si>
  <si>
    <t>Calorifuge des tuyauteries diamétre 16/25 mm</t>
  </si>
  <si>
    <t xml:space="preserve"> VANNE D'ARRET DN 80</t>
  </si>
  <si>
    <t>EXTINCTEUR PORTATIF  EAU PULVERISEE 6LITRES</t>
  </si>
  <si>
    <t>8.32.1</t>
  </si>
  <si>
    <t>CVCD</t>
  </si>
  <si>
    <t>8.33</t>
  </si>
  <si>
    <t>GRILLE AIR NEUF</t>
  </si>
  <si>
    <t>GRILLE AIR NEUF 6 000 m3/h</t>
  </si>
  <si>
    <t>8.36</t>
  </si>
  <si>
    <t>CAISSON ET BRAS D'EXTRACTION FUMEE DE SOUDAGE</t>
  </si>
  <si>
    <t>CAISSON ET BRAS D'EXTRACTION FUMEE DE SOUDAGE 2000 m3/h</t>
  </si>
  <si>
    <t>VENTILATEUR D'EXTRACTION DE POUSSIERE</t>
  </si>
  <si>
    <t>VENTILATEUR D'EXTRACTION DE POUSSIERE 12 000 m3/h</t>
  </si>
  <si>
    <t>8.39</t>
  </si>
  <si>
    <t>8.39.1</t>
  </si>
  <si>
    <t>8.39.2</t>
  </si>
  <si>
    <t>8.39.3</t>
  </si>
  <si>
    <t>8.39.4</t>
  </si>
  <si>
    <t>8.39.5</t>
  </si>
  <si>
    <t>GAINE CIRCULAIRE EN TÖLE D’ACIER SPIRALEE DN315</t>
  </si>
  <si>
    <t>8.40</t>
  </si>
  <si>
    <t>8.40.1</t>
  </si>
  <si>
    <t>8.40.2</t>
  </si>
  <si>
    <t>8.41</t>
  </si>
  <si>
    <t>8.41.1</t>
  </si>
  <si>
    <t>8.42</t>
  </si>
  <si>
    <t>AIR COMPRIME</t>
  </si>
  <si>
    <t>8.43</t>
  </si>
  <si>
    <t>PRODUCTION D'AIR COMPRIME</t>
  </si>
  <si>
    <t>8.44</t>
  </si>
  <si>
    <t>TUYAUTRIE EN TUBE ACIER GALVANISE</t>
  </si>
  <si>
    <t>8.44.1</t>
  </si>
  <si>
    <t xml:space="preserve"> TUBE EN ACIER GALVANISE DIAMETRE 65/76 MM</t>
  </si>
  <si>
    <t>8.44.2</t>
  </si>
  <si>
    <t>8.44.3</t>
  </si>
  <si>
    <t>8.44.4</t>
  </si>
  <si>
    <t xml:space="preserve"> TUBE EN ACIER GALVANISE DIAMETRE 20/27 MM</t>
  </si>
  <si>
    <t>8.45</t>
  </si>
  <si>
    <t>VANNE D'ISOLEMENT</t>
  </si>
  <si>
    <t>VANNE D'ISOLEMENT DN65</t>
  </si>
  <si>
    <t>VANNE D'ISOLEMENT DN50</t>
  </si>
  <si>
    <t>VANNE D'ISOLEMENT DN40</t>
  </si>
  <si>
    <t>VANNE D'ISOLEMENT DN20</t>
  </si>
  <si>
    <t>8.46</t>
  </si>
  <si>
    <t>PURGEUR D'EAU</t>
  </si>
  <si>
    <t>8.47</t>
  </si>
  <si>
    <t xml:space="preserve">MANODETENDEUR </t>
  </si>
  <si>
    <t>PRISE RAPIDE</t>
  </si>
  <si>
    <t>RESEAU MOYEN TENSION SOUTERRAIN</t>
  </si>
  <si>
    <t>CABLE MOYEN TENSION (3 X1X240MM2)</t>
  </si>
  <si>
    <t>BOITES DE JONCTION</t>
  </si>
  <si>
    <t>en</t>
  </si>
  <si>
    <t>TRANCHE NORMALE</t>
  </si>
  <si>
    <t>REGARD MOYENNE TENSION</t>
  </si>
  <si>
    <t>POSTE DE TRANSFORMATION</t>
  </si>
  <si>
    <t xml:space="preserve">GENIE CIVIL  INTERIEUR DU POSTE DE TRANSFORMATION </t>
  </si>
  <si>
    <t>CELLULES D'ARRIVEE/DEPART</t>
  </si>
  <si>
    <t xml:space="preserve">LIAISON MOYENNE TENSION POUR TRANSFORMATEUR </t>
  </si>
  <si>
    <t>TRANSFORMATEUR MT / BT 160KVA</t>
  </si>
  <si>
    <t>LIAISON BASSE TENSION ENTRE TRANSFORMATEUR 160KVA ET DISJONCTEUR GENERAL</t>
  </si>
  <si>
    <t>MISES A LA TERRE DU POSTE DE TRANSFORMATION</t>
  </si>
  <si>
    <t>MENUISERIES METALLIQUES ET SERRURES.</t>
  </si>
  <si>
    <t>EQUIPEMENTS ANNEXES POUR TRANSFORMATEUR 160 KVA</t>
  </si>
  <si>
    <t>VERROUILLAGE</t>
  </si>
  <si>
    <t>ECLAIRAGE</t>
  </si>
  <si>
    <t>INDICATEUR DE DEFAUT  MOYEN TENSION</t>
  </si>
  <si>
    <t>COFFRET DE COMPENSATION A VIDE DU TRANSFORMATEUR</t>
  </si>
  <si>
    <t>COFFRET DE COMPENSATION DE L'ENERGIE REACTIVE</t>
  </si>
  <si>
    <t>RESEAU SOUSTERRAIN</t>
  </si>
  <si>
    <t xml:space="preserve">TRANCHEE NORMALE </t>
  </si>
  <si>
    <t>REGARD DE TIRAGE</t>
  </si>
  <si>
    <t>CABLES ARME 4X35 MM²+T</t>
  </si>
  <si>
    <t>CABLES U1000 R02V 4X35 MM²+T</t>
  </si>
  <si>
    <t>CABLES U1000 R02V 4X25 MM²+T</t>
  </si>
  <si>
    <t>CABLES U1000 R02V 4X16 MM²+T</t>
  </si>
  <si>
    <t>CABLES U1000 R02V 4X10 MM²+T</t>
  </si>
  <si>
    <t>CHEMIN DE CABLES</t>
  </si>
  <si>
    <t>CHEMIN DE CABLE 95 X 63 MM</t>
  </si>
  <si>
    <t>CHEMIN DE CABLE 125 X 63 MM</t>
  </si>
  <si>
    <t>TABLEAUX ELECTRIQUES</t>
  </si>
  <si>
    <t xml:space="preserve">TABLEAU RDC </t>
  </si>
  <si>
    <t>TABLEAU ATELIER MENUISERIE ALUMINIUM</t>
  </si>
  <si>
    <t>TABLEAU ATELIER AUTOMATIQME/ELECTRONIQUE</t>
  </si>
  <si>
    <t>TABLEAU ATELIER ELECTRICITE INDUSTRIELLE</t>
  </si>
  <si>
    <t>TABLEAU VESTIAIRE &amp; TERRAIN</t>
  </si>
  <si>
    <t>FOYER LUMINEUX ET APPAREILLAGE</t>
  </si>
  <si>
    <t xml:space="preserve">FOYER LUMINEUX SUR SIMPLE ALLUMAGE </t>
  </si>
  <si>
    <t>PRISE DE COURANT ET ALIMENTATION</t>
  </si>
  <si>
    <t>PRISE DE COURANT 2X10/16A+T ENCASTRE</t>
  </si>
  <si>
    <t xml:space="preserve">PRISE DE COURANT 2X10/16A+T ETANCHE </t>
  </si>
  <si>
    <t xml:space="preserve">POSTE DE TRAVAIL </t>
  </si>
  <si>
    <t>PRISE DE COURANT INDUSTRIELLE</t>
  </si>
  <si>
    <t xml:space="preserve">PRISE DE COURANT INDUSTRIELLE 16A 2XP+T </t>
  </si>
  <si>
    <t xml:space="preserve">PRISE DE COURANT INDUSTRIELLE 20A 2XP+T </t>
  </si>
  <si>
    <t xml:space="preserve">PRISE DE COURANT  INDUSTRIELLE 16A 3XP+N+T </t>
  </si>
  <si>
    <t xml:space="preserve">PRISE DE COURANT INDUSTRIELLE 20A 3XP+N+T </t>
  </si>
  <si>
    <t xml:space="preserve">PRISE DE COURANT INDUSTRIELLE 32A 3XP+N+T </t>
  </si>
  <si>
    <t>COFFRET DE PRISE DE COURANT INDUSTRIELLE ETANCHE (3P+N+PE) TYPE1</t>
  </si>
  <si>
    <t>COFFRET DE PRISE DE COURANT INDUSTRIELLE ETANCHE (3P+N+PE) TYPE2</t>
  </si>
  <si>
    <t>GOULOTTE</t>
  </si>
  <si>
    <t>ALIMENTATION CHAUFFE EAU SOLAIRE</t>
  </si>
  <si>
    <t>ALIMENTATION SPLIT SYTEME</t>
  </si>
  <si>
    <t>ALIMENTATION CAISSON VMC</t>
  </si>
  <si>
    <t>ALIMENTATION CITERNE DE STOCKAGE EAU POTABLE</t>
  </si>
  <si>
    <t xml:space="preserve">PLAFONNIER ENCASTRE 60X60 LED </t>
  </si>
  <si>
    <t>9.2</t>
  </si>
  <si>
    <t>9.3</t>
  </si>
  <si>
    <t xml:space="preserve">PLAFONNIER MURAL POUR ESCALIERS </t>
  </si>
  <si>
    <t>PLAFONNIER  ENCASTRE ETANCHE LED  - SANITAIRE</t>
  </si>
  <si>
    <t xml:space="preserve">PLAFONNIER  ENCASTRE  LED POUR COULOIR </t>
  </si>
  <si>
    <t>9.7</t>
  </si>
  <si>
    <t xml:space="preserve">PLAFONNIER  ENCASTRE ETANCHE LED POUR COULOIR </t>
  </si>
  <si>
    <t>PROJECTEUR  A LED POUR ECLAIRAGE TERRAIN</t>
  </si>
  <si>
    <t>MAT DE HAUTEUR 8M AVEC SUPPORT DES PROJECTEURS</t>
  </si>
  <si>
    <t>BALISAGE</t>
  </si>
  <si>
    <t>10.2</t>
  </si>
  <si>
    <t>LIAISONS EQUIPOTENTIELLES SECONDAIRES POUR SALLES D'EAU</t>
  </si>
  <si>
    <t>10.3</t>
  </si>
  <si>
    <t>BAES 60 LUMENS</t>
  </si>
  <si>
    <t>10.4</t>
  </si>
  <si>
    <t>10.5</t>
  </si>
  <si>
    <t xml:space="preserve">CONDUITE TECHNIQUE POUR INSTALLATION PHOTOVOLTAIQUE </t>
  </si>
  <si>
    <t xml:space="preserve">DISTRIBUTION TELEPHONIQUE </t>
  </si>
  <si>
    <t>SYSTEME SECURITE INCENDIE</t>
  </si>
  <si>
    <t>CENTRALE D'ALARME INCENDIE TYPE 2B</t>
  </si>
  <si>
    <t>DECLENCHEUR MANUEL</t>
  </si>
  <si>
    <t>DETECTEUR DE FUMEE AVEC AVERTISSEUR INTEGRE</t>
  </si>
  <si>
    <t>CABLAGE SYSTEME DE SECURITE INCENDIE</t>
  </si>
  <si>
    <t>10.3.4</t>
  </si>
  <si>
    <t>10.4.3</t>
  </si>
  <si>
    <t>10.4.4</t>
  </si>
  <si>
    <t>10.4.5</t>
  </si>
  <si>
    <t>REGARD BORGNE</t>
  </si>
  <si>
    <t>FONTE DUCTILE</t>
  </si>
  <si>
    <t>10.5.3</t>
  </si>
  <si>
    <t>10.6</t>
  </si>
  <si>
    <t>10.7</t>
  </si>
  <si>
    <t xml:space="preserve">TERRASSEMENT POUR MISE A NIVEAU DES FOND DE FORME </t>
  </si>
  <si>
    <t>10.7.1</t>
  </si>
  <si>
    <t>10.7.2</t>
  </si>
  <si>
    <t>10.7.3</t>
  </si>
  <si>
    <t>10.7.4</t>
  </si>
  <si>
    <t>10.7.5</t>
  </si>
  <si>
    <t>10.7.6</t>
  </si>
  <si>
    <t>10.8.2</t>
  </si>
  <si>
    <t>10.8.4</t>
  </si>
  <si>
    <t>10.9.1</t>
  </si>
  <si>
    <t>10.9.2</t>
  </si>
  <si>
    <t>10.9.3</t>
  </si>
  <si>
    <t>10.9.4</t>
  </si>
  <si>
    <t>PLANTATION</t>
  </si>
  <si>
    <t>10.10.1</t>
  </si>
  <si>
    <t>GAZON NATUREL</t>
  </si>
  <si>
    <t>m2</t>
  </si>
  <si>
    <t>10.10.2</t>
  </si>
  <si>
    <t xml:space="preserve">NETTOYAGE, DECAPAGE ET NIVELLEMENT AVEC EVACUATION DES DECHETS A LA DECHARGE </t>
  </si>
  <si>
    <t>10.10.3</t>
  </si>
  <si>
    <t>APPORT ET ETALAGE DE LA TERRE VEGETALE AMENDEE</t>
  </si>
  <si>
    <t>SOUS TOTAL LOT J: VRD ET AMENAGEMENT EXTERIEUR</t>
  </si>
  <si>
    <t xml:space="preserve">REMBLAIMENT DES TRANCHEES </t>
  </si>
  <si>
    <t xml:space="preserve">TUYAUX EN PVC-U,SERIE I TYPE ASSAINISSEMENT </t>
  </si>
  <si>
    <t>1.9</t>
  </si>
  <si>
    <t>1.9.1</t>
  </si>
  <si>
    <t>1.9.1.1</t>
  </si>
  <si>
    <t>1.9.1.2</t>
  </si>
  <si>
    <t>1.9.2</t>
  </si>
  <si>
    <t>1.9.2.1</t>
  </si>
  <si>
    <t>1.9.2.2</t>
  </si>
  <si>
    <t>1.9.2.3</t>
  </si>
  <si>
    <t>1.9.2.4</t>
  </si>
  <si>
    <t>1.9.2.5</t>
  </si>
  <si>
    <t>1.9.2.6</t>
  </si>
  <si>
    <t>1.9.3</t>
  </si>
  <si>
    <t>1.9.3.1</t>
  </si>
  <si>
    <t>1.9.4</t>
  </si>
  <si>
    <t>1.9.4.1</t>
  </si>
  <si>
    <t>1.9.5</t>
  </si>
  <si>
    <t>1.9.5.1.</t>
  </si>
  <si>
    <t>LOT A: GROS ŒUVRE ET MUR DE CLOTURE</t>
  </si>
  <si>
    <t>LOT B- ETANCHEITE</t>
  </si>
  <si>
    <t>LOT C - REVETMENTS SOLS ET MURS</t>
  </si>
  <si>
    <t>LOT D - MENUISERIE BOIS ET METALLIQUE</t>
  </si>
  <si>
    <t>LOT E - MENUISERIE ALUMINIUM</t>
  </si>
  <si>
    <t>LOT F : FAUX PLAFOND</t>
  </si>
  <si>
    <t>LOT G; PEINTURE</t>
  </si>
  <si>
    <t>9.1.1</t>
  </si>
  <si>
    <t>9.1.2</t>
  </si>
  <si>
    <t>9.2.1</t>
  </si>
  <si>
    <t>9.2.2</t>
  </si>
  <si>
    <t>9.3.1</t>
  </si>
  <si>
    <t>9.3.2</t>
  </si>
  <si>
    <t>9.3.3</t>
  </si>
  <si>
    <t>9.3.4</t>
  </si>
  <si>
    <t>9.3.5</t>
  </si>
  <si>
    <t>9.3.6</t>
  </si>
  <si>
    <t>9.3.7</t>
  </si>
  <si>
    <t>9.3.8</t>
  </si>
  <si>
    <t>9.3.9</t>
  </si>
  <si>
    <t>9.3.10</t>
  </si>
  <si>
    <t>9.3.11</t>
  </si>
  <si>
    <t>9.3.12</t>
  </si>
  <si>
    <t>9.3.13</t>
  </si>
  <si>
    <t>9.3.14</t>
  </si>
  <si>
    <t>9.3.15</t>
  </si>
  <si>
    <t>9.4.1</t>
  </si>
  <si>
    <t>9.4.2</t>
  </si>
  <si>
    <t>9.5.1</t>
  </si>
  <si>
    <t>9.5.2</t>
  </si>
  <si>
    <t>9.5.3</t>
  </si>
  <si>
    <t>9.5.4</t>
  </si>
  <si>
    <t>9.5.5</t>
  </si>
  <si>
    <t>9.6.1</t>
  </si>
  <si>
    <t>9.6.2</t>
  </si>
  <si>
    <t>9.7.1</t>
  </si>
  <si>
    <t>9.7.2</t>
  </si>
  <si>
    <t>9.7.3</t>
  </si>
  <si>
    <t>9.7.4</t>
  </si>
  <si>
    <t>9.7.5</t>
  </si>
  <si>
    <t>9.7.6</t>
  </si>
  <si>
    <t>9.7.7</t>
  </si>
  <si>
    <t>9.7.8</t>
  </si>
  <si>
    <t>9.7.9</t>
  </si>
  <si>
    <t>9.7.10</t>
  </si>
  <si>
    <t>9.7.11</t>
  </si>
  <si>
    <t>9.7.12</t>
  </si>
  <si>
    <t>9.8.1</t>
  </si>
  <si>
    <t>9.8.2</t>
  </si>
  <si>
    <t>9.8.3</t>
  </si>
  <si>
    <t>9.8.4</t>
  </si>
  <si>
    <t>9.8.5</t>
  </si>
  <si>
    <t>9.9.1</t>
  </si>
  <si>
    <t>9.9.2</t>
  </si>
  <si>
    <t>9.9.3</t>
  </si>
  <si>
    <t>9.10.1</t>
  </si>
  <si>
    <t>9.10.2</t>
  </si>
  <si>
    <t>9.10.3</t>
  </si>
  <si>
    <t>9.10.4</t>
  </si>
  <si>
    <t>9.10.5</t>
  </si>
  <si>
    <t>9.10.6</t>
  </si>
  <si>
    <t>9.10.7</t>
  </si>
  <si>
    <t>9.10.8</t>
  </si>
  <si>
    <t>9.11</t>
  </si>
  <si>
    <t>9.11.1</t>
  </si>
  <si>
    <t>9.11.2</t>
  </si>
  <si>
    <t>9.11.3</t>
  </si>
  <si>
    <t>9.11.4</t>
  </si>
  <si>
    <t>9.11.5</t>
  </si>
  <si>
    <t>9.12</t>
  </si>
  <si>
    <t>9.12.1</t>
  </si>
  <si>
    <t>9.12.2</t>
  </si>
  <si>
    <t>9.12.3</t>
  </si>
  <si>
    <t>9.12.4</t>
  </si>
  <si>
    <t>9.12.5</t>
  </si>
  <si>
    <t>9.12.6</t>
  </si>
  <si>
    <t>9.12.7</t>
  </si>
  <si>
    <t>9.12.8</t>
  </si>
  <si>
    <t>9.12.9</t>
  </si>
  <si>
    <t>9.12.10</t>
  </si>
  <si>
    <t>9.13</t>
  </si>
  <si>
    <t>9.13.1</t>
  </si>
  <si>
    <t>9.13.2</t>
  </si>
  <si>
    <t>9.13.3</t>
  </si>
  <si>
    <t>9.13.4</t>
  </si>
  <si>
    <t>9.13.5</t>
  </si>
  <si>
    <t>9.13.6</t>
  </si>
  <si>
    <t>9.13.7</t>
  </si>
  <si>
    <t>9.14</t>
  </si>
  <si>
    <t>9.14.1</t>
  </si>
  <si>
    <t>9.14.2</t>
  </si>
  <si>
    <t>9.14.3</t>
  </si>
  <si>
    <t>9.14.4</t>
  </si>
  <si>
    <t>9.15</t>
  </si>
  <si>
    <t>9.15.1</t>
  </si>
  <si>
    <t>9.15.2</t>
  </si>
  <si>
    <t>9.15.3</t>
  </si>
  <si>
    <t>9.15.4</t>
  </si>
  <si>
    <t>9.15.5</t>
  </si>
  <si>
    <t xml:space="preserve">REGARDS DE VISITE SUR COLLECTEURS </t>
  </si>
  <si>
    <t>1.9.5.2</t>
  </si>
  <si>
    <t xml:space="preserve"> SCELLEMENT DES CADRES ET FAUX CADRES</t>
  </si>
  <si>
    <t>10.10.4</t>
  </si>
  <si>
    <t>RACK A VELOS</t>
  </si>
  <si>
    <t xml:space="preserve"> DALLE ALVEOLEES DAS DE 25 +5 CM </t>
  </si>
  <si>
    <t>POSTE ROBINET INCENDIE ARME</t>
  </si>
  <si>
    <t>8.30.1</t>
  </si>
  <si>
    <t>8.30.2</t>
  </si>
  <si>
    <t>POSTE ROBINET INCENDIE ARME DN 33</t>
  </si>
  <si>
    <t>8.43.1</t>
  </si>
  <si>
    <t>8.43.2</t>
  </si>
  <si>
    <t>8.43.3</t>
  </si>
  <si>
    <t>8.43.4</t>
  </si>
  <si>
    <t>INDICATEUR D'ACTION A VISION MULTIDIRECTIONNELLE</t>
  </si>
  <si>
    <t>9.15.6</t>
  </si>
  <si>
    <t>DOUBLE CLOISONS EN PARPAING CREUX DE 15+BRIQUES CREUSES 12 T  Y COMPRIS ISOLANT THERMIQUE ET ECRAN PAR VAPEUR</t>
  </si>
  <si>
    <t>CELLULE INTERRUPTEUR PREFABRIQUEE</t>
  </si>
  <si>
    <t>CELLULE PROTECTION TRANSFORMATEUR PREFABRIQUEE</t>
  </si>
  <si>
    <t>9.11.6</t>
  </si>
  <si>
    <t>Alimentation chauffage</t>
  </si>
  <si>
    <t>FAUX PLAFOND EN DALLE MINERALE AMSTRONG</t>
  </si>
  <si>
    <t>6.4</t>
  </si>
  <si>
    <t>6.3</t>
  </si>
  <si>
    <t>FAUX PLAFOND PERFORE EN PLATRE TYPE GYPTON QUATRO 41 AVEC PLENUEM 200MM ET LAINE DE VERRE 50MM</t>
  </si>
  <si>
    <t>fchauffage</t>
  </si>
  <si>
    <t>CLOISONS DOUBLES EN PARPAINGS CREUX  DE 15 CM + BRIQUES CREUSES DE 6 TROUS Y COMPRIS ISOLANT EN LAINE DE ROCHE</t>
  </si>
  <si>
    <t>FOURNITURE  ET SCELLEMENT DES GARDES CORPS METALLIQUES</t>
  </si>
  <si>
    <t>FENETRE VITRÉE EN ALUMINIUM TYPE CH</t>
  </si>
  <si>
    <t xml:space="preserve"> VANNE D'ARRET DN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</si>
</sst>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6"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#,##0.00\ _€"/>
    <numFmt numFmtId="167" formatCode="_-* #,##0.00\ _F_-;\-* #,##0.00\ _F_-;_-* &quot;-&quot;??\ _F_-;_-@_-"/>
    <numFmt numFmtId="168" formatCode="#,##0.00;[Red]\-#,##0.00"/>
    <numFmt numFmtId="169" formatCode="_-* #,##0.00\ [$€-1]_-;\-* #,##0.00\ [$€-1]_-;_-* &quot;-&quot;??\ [$€-1]_-"/>
    <numFmt numFmtId="170" formatCode="#,##0.00,,;[Red]\-#,##0.00,,"/>
    <numFmt numFmtId="171" formatCode="_-* #,##0\ _€_-;\-* #,##0\ _€_-;_-* &quot;-&quot;??\ _€_-;_-@_-"/>
    <numFmt numFmtId="172" formatCode="&quot;€&quot;#,##0.00_);\(&quot;€&quot;#,##0.00\)"/>
    <numFmt numFmtId="173" formatCode="#,##0.00&quot;   &quot;;\-#,##0.00&quot;   &quot;;&quot; -&quot;00&quot;   &quot;;@\ "/>
    <numFmt numFmtId="174" formatCode="_(* #,##0.00_);_(* \(#,##0.00\);_(* &quot;-&quot;??_);_(@_)"/>
    <numFmt numFmtId="175" formatCode="_ &quot;\&quot;* #,##0_ ;_ &quot;\&quot;* \-#,##0_ ;_ &quot;\&quot;* &quot;-&quot;_ ;_ @_ "/>
    <numFmt numFmtId="176" formatCode="_ &quot;\&quot;* #,##0.00_ ;_ &quot;\&quot;* \-#,##0.00_ ;_ &quot;\&quot;* &quot;-&quot;??_ ;_ @_ "/>
    <numFmt numFmtId="177" formatCode="&quot;$&quot;#,##0"/>
    <numFmt numFmtId="178" formatCode="_ * #,##0_ ;_ * \-#,##0_ ;_ * &quot;-&quot;_ ;_ @_ "/>
    <numFmt numFmtId="179" formatCode="_ * #,##0.00_ ;_ * \-#,##0.00_ ;_ * &quot;-&quot;??_ ;_ @_ "/>
    <numFmt numFmtId="180" formatCode="_ * #,##0.00_)&quot;L&quot;_ ;_ * \(#,##0.00\)&quot;L&quot;_ ;_ * &quot;-&quot;??_)&quot;L&quot;_ ;_ @_ "/>
    <numFmt numFmtId="181" formatCode="_(* #,##0_);_(* \(#,##0\);_(* &quot;-&quot;_);_(@_)"/>
    <numFmt numFmtId="182" formatCode="_-* #,##0.0\ _F_-;\-* #,##0.0\ _F_-;_-* &quot;-&quot;?\ _F_-;_-@_-"/>
    <numFmt numFmtId="183" formatCode="_(&quot;$&quot;* #,##0_);_(&quot;$&quot;* \(#,##0\);_(&quot;$&quot;* &quot;-&quot;_);_(@_)"/>
    <numFmt numFmtId="184" formatCode="&quot;$&quot;#,##0.0_);[Red]\(&quot;$&quot;#,##0.0\)"/>
    <numFmt numFmtId="185" formatCode="&quot;$&quot;#,##0.00_);[Red]\(&quot;$&quot;#,##0.00\)"/>
    <numFmt numFmtId="186" formatCode="m/d/yyyy"/>
    <numFmt numFmtId="187" formatCode="#,##0;\(#,##0\)"/>
    <numFmt numFmtId="188" formatCode="#,##0.00000"/>
    <numFmt numFmtId="189" formatCode="#,##0.0;\(#,##0.0\)"/>
    <numFmt numFmtId="190" formatCode="mmm\-d\-yyyy"/>
    <numFmt numFmtId="191" formatCode="&quot;$&quot;#,##0_);[Red]\(&quot;$&quot;#,##0\)"/>
    <numFmt numFmtId="192" formatCode="#,##0.0_);[Red]\(#,##0.0\)"/>
    <numFmt numFmtId="193" formatCode="#,##0.000%_);[Red]\(#,##0.000%\)"/>
    <numFmt numFmtId="194" formatCode="#,##0.000%_);[Red]\(#,##0.000&quot;%)&quot;"/>
    <numFmt numFmtId="195" formatCode="_-&quot;£&quot;* #,##0.00_-;\-&quot;£&quot;* #,##0.00_-;_-&quot;£&quot;* &quot;-&quot;??_-;_-@_-"/>
    <numFmt numFmtId="196" formatCode="#,##0.0_);[Red]\(#,##0.0\);&quot;N/A &quot;"/>
    <numFmt numFmtId="197" formatCode="_ * #,##0_)_L_ ;_ * \(#,##0\)_L_ ;_ * &quot;-&quot;_)_L_ ;_ @_ "/>
    <numFmt numFmtId="198" formatCode="&quot;$&quot;#,##0_);\(&quot;$&quot;#,##0\)"/>
    <numFmt numFmtId="199" formatCode="#,##0.0%_);\(#,##0.0%\)"/>
    <numFmt numFmtId="200" formatCode="_-* #,##0.000000_-;\-* #,##0.000000_-;_-* &quot;-&quot;??_-;_-@_-"/>
    <numFmt numFmtId="201" formatCode="0.0%&quot;NetPPE/sales&quot;"/>
    <numFmt numFmtId="202" formatCode="0.0%&quot;NWI/Sls&quot;"/>
    <numFmt numFmtId="203" formatCode="_(&quot;$&quot;* #,##0.00_);_(&quot;$&quot;* \(#,##0.00\);_(&quot;$&quot;* &quot;-&quot;??_);_(@_)"/>
    <numFmt numFmtId="204" formatCode="0.000000"/>
    <numFmt numFmtId="205" formatCode="0.0%&quot;Sales&quot;"/>
    <numFmt numFmtId="206" formatCode="&quot;TFCF: &quot;#,##0_);[Red]&quot;No! &quot;\(#,##0\)"/>
    <numFmt numFmtId="207" formatCode="_-* #,##0_-;\-* #,##0_-;_-* &quot;-&quot;_-;_-@_-"/>
    <numFmt numFmtId="208" formatCode="_-* #,##0.00_-;\-* #,##0.00_-;_-* &quot;-&quot;??_-;_-@_-"/>
    <numFmt numFmtId="209" formatCode="0.000_ ;[Red]\-0.000\ "/>
    <numFmt numFmtId="210" formatCode="0.00&quot;    x&quot;"/>
    <numFmt numFmtId="211" formatCode="0&quot;   =&quot;"/>
    <numFmt numFmtId="212" formatCode="_-* #,##0.00\ [$€]_-;\-* #,##0.00\ [$€]_-;_-* &quot;-&quot;??\ [$€]_-;_-@_-"/>
    <numFmt numFmtId="213" formatCode="General_)"/>
    <numFmt numFmtId="214" formatCode="#,##0;[Red]\-#,##0"/>
    <numFmt numFmtId="215" formatCode="_ * #,##0.0_ ;_ * \-#,##0.0_ ;_ * &quot;-&quot;??_ ;_ @_ "/>
    <numFmt numFmtId="216" formatCode="0&quot;    x&quot;"/>
    <numFmt numFmtId="217" formatCode="0.000"/>
    <numFmt numFmtId="218" formatCode="#\ ##0"/>
    <numFmt numFmtId="219" formatCode="0.0"/>
  </numFmts>
  <fonts count="136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Geneva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name val="Times New Roman"/>
      <family val="1"/>
    </font>
    <font>
      <sz val="11"/>
      <color indexed="17"/>
      <name val="Calibri"/>
      <family val="2"/>
    </font>
    <font>
      <sz val="11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2"/>
      <name val="Times New Roman Special G1"/>
      <family val="1"/>
      <charset val="2"/>
    </font>
    <font>
      <b/>
      <sz val="12"/>
      <name val="Times New Roman"/>
      <family val="1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indexed="14"/>
      <name val="Geneva"/>
    </font>
    <font>
      <sz val="10"/>
      <name val="Helv"/>
    </font>
    <font>
      <sz val="10"/>
      <name val="MS Sans Serif"/>
      <family val="2"/>
    </font>
    <font>
      <i/>
      <sz val="12"/>
      <name val="Times New Roman"/>
      <family val="1"/>
    </font>
    <font>
      <sz val="12"/>
      <name val="Arial"/>
      <family val="2"/>
    </font>
    <font>
      <sz val="10"/>
      <color indexed="8"/>
      <name val="Arial"/>
      <family val="2"/>
    </font>
    <font>
      <sz val="10"/>
      <name val="Helv"/>
      <family val="2"/>
    </font>
    <font>
      <b/>
      <u val="singleAccounting"/>
      <sz val="10"/>
      <color indexed="18"/>
      <name val="Arial"/>
      <family val="2"/>
    </font>
    <font>
      <sz val="11"/>
      <name val="µ¸¿ò"/>
      <family val="3"/>
    </font>
    <font>
      <sz val="8"/>
      <name val="Tahoma"/>
      <family val="2"/>
    </font>
    <font>
      <sz val="10"/>
      <name val="TimesNewRomanPS"/>
    </font>
    <font>
      <sz val="12"/>
      <name val="Tms Rmn"/>
      <family val="1"/>
    </font>
    <font>
      <sz val="8"/>
      <name val="Verdana"/>
      <family val="2"/>
    </font>
    <font>
      <sz val="12"/>
      <name val="¹ÙÅÁÃ¼"/>
      <family val="1"/>
    </font>
    <font>
      <sz val="12"/>
      <name val="宋体"/>
      <charset val="134"/>
    </font>
    <font>
      <sz val="14"/>
      <name val="AngsanaUPC"/>
      <family val="1"/>
    </font>
    <font>
      <sz val="9"/>
      <name val="Helv"/>
    </font>
    <font>
      <sz val="8"/>
      <name val="Arial"/>
      <family val="2"/>
    </font>
    <font>
      <b/>
      <sz val="8"/>
      <name val="Arial"/>
      <family val="2"/>
    </font>
    <font>
      <sz val="10"/>
      <name val="Univers"/>
      <family val="2"/>
    </font>
    <font>
      <sz val="18"/>
      <name val="Times New Roman"/>
      <family val="1"/>
    </font>
    <font>
      <sz val="8"/>
      <name val="Times New Roman"/>
      <family val="1"/>
    </font>
    <font>
      <i/>
      <sz val="12"/>
      <name val="Arial"/>
      <family val="2"/>
    </font>
    <font>
      <u/>
      <sz val="8"/>
      <color indexed="36"/>
      <name val="Arial"/>
      <family val="2"/>
    </font>
    <font>
      <b/>
      <sz val="8"/>
      <color indexed="9"/>
      <name val="Tahoma"/>
      <family val="2"/>
    </font>
    <font>
      <b/>
      <sz val="8"/>
      <color indexed="8"/>
      <name val="Tahoma"/>
      <family val="2"/>
    </font>
    <font>
      <b/>
      <u/>
      <sz val="18"/>
      <name val="Geneva"/>
    </font>
    <font>
      <b/>
      <sz val="14"/>
      <name val="Univers"/>
      <family val="2"/>
    </font>
    <font>
      <b/>
      <sz val="10"/>
      <name val="Univers"/>
      <family val="2"/>
    </font>
    <font>
      <b/>
      <sz val="12"/>
      <name val="Arial"/>
      <family val="2"/>
    </font>
    <font>
      <b/>
      <sz val="10"/>
      <name val="Geneva"/>
    </font>
    <font>
      <b/>
      <u/>
      <sz val="24"/>
      <name val="Geneva"/>
    </font>
    <font>
      <b/>
      <sz val="9"/>
      <name val="Helv"/>
    </font>
    <font>
      <sz val="10"/>
      <color indexed="9"/>
      <name val="Arial"/>
      <family val="2"/>
    </font>
    <font>
      <u/>
      <sz val="8"/>
      <color indexed="12"/>
      <name val="Arial"/>
      <family val="2"/>
    </font>
    <font>
      <sz val="9"/>
      <color indexed="17"/>
      <name val="Helv"/>
    </font>
    <font>
      <sz val="8"/>
      <color indexed="39"/>
      <name val="Arial"/>
      <family val="2"/>
    </font>
    <font>
      <sz val="7"/>
      <name val="Small Fonts"/>
      <family val="2"/>
    </font>
    <font>
      <b/>
      <sz val="8"/>
      <color indexed="23"/>
      <name val="Verdana"/>
      <family val="2"/>
    </font>
    <font>
      <sz val="10"/>
      <color indexed="8"/>
      <name val="MS Sans Serif"/>
      <family val="2"/>
    </font>
    <font>
      <sz val="10"/>
      <name val="Arial CE"/>
    </font>
    <font>
      <sz val="24"/>
      <name val="MS Sans Serif"/>
      <family val="2"/>
    </font>
    <font>
      <sz val="9"/>
      <color indexed="8"/>
      <name val="Helv"/>
    </font>
    <font>
      <sz val="8"/>
      <color indexed="10"/>
      <name val="Arial"/>
      <family val="2"/>
    </font>
    <font>
      <sz val="9"/>
      <color indexed="20"/>
      <name val="Helv"/>
    </font>
    <font>
      <sz val="10"/>
      <name val="ACaslon Regular"/>
    </font>
    <font>
      <sz val="11"/>
      <name val="Ascom Frutiger-Light"/>
    </font>
    <font>
      <b/>
      <sz val="8"/>
      <color indexed="63"/>
      <name val="Verdana"/>
      <family val="2"/>
    </font>
    <font>
      <sz val="9"/>
      <name val="Arial"/>
      <family val="2"/>
    </font>
    <font>
      <sz val="7"/>
      <name val="Arial"/>
      <family val="2"/>
    </font>
    <font>
      <b/>
      <sz val="16"/>
      <color indexed="9"/>
      <name val="Tahoma"/>
      <family val="2"/>
    </font>
    <font>
      <b/>
      <sz val="10"/>
      <color indexed="10"/>
      <name val="Arial"/>
      <family val="2"/>
    </font>
    <font>
      <sz val="10"/>
      <name val="宋体"/>
      <charset val="134"/>
    </font>
    <font>
      <b/>
      <sz val="11"/>
      <color indexed="10"/>
      <name val="Calibri"/>
      <family val="2"/>
    </font>
    <font>
      <sz val="11"/>
      <color indexed="19"/>
      <name val="Calibri"/>
      <family val="2"/>
    </font>
    <font>
      <sz val="10"/>
      <name val="Tms Rmn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color rgb="FF000000"/>
      <name val="MS Sans Serif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sz val="10"/>
      <name val="Courier"/>
      <family val="3"/>
    </font>
    <font>
      <u/>
      <sz val="9"/>
      <color indexed="12"/>
      <name val="Geneva"/>
      <family val="2"/>
    </font>
    <font>
      <sz val="14"/>
      <name val="Times New Roman"/>
      <family val="1"/>
    </font>
    <font>
      <b/>
      <sz val="10"/>
      <name val="Helv"/>
    </font>
    <font>
      <b/>
      <sz val="11"/>
      <name val="Times New Roman"/>
      <family val="1"/>
    </font>
    <font>
      <sz val="10"/>
      <name val="Times"/>
      <family val="1"/>
    </font>
    <font>
      <sz val="10"/>
      <name val="Geneva"/>
      <family val="2"/>
    </font>
    <font>
      <sz val="11"/>
      <name val="Times New Roman"/>
      <family val="1"/>
    </font>
    <font>
      <b/>
      <i/>
      <sz val="11"/>
      <name val="Arial"/>
      <family val="2"/>
    </font>
    <font>
      <sz val="10"/>
      <name val="Arial"/>
      <family val="2"/>
    </font>
    <font>
      <sz val="10"/>
      <color theme="1"/>
      <name val="Fedra AR"/>
      <family val="2"/>
    </font>
    <font>
      <b/>
      <sz val="10"/>
      <color theme="1"/>
      <name val="Fedra AR"/>
      <family val="2"/>
    </font>
    <font>
      <vertAlign val="superscript"/>
      <sz val="10"/>
      <color theme="1"/>
      <name val="Fedra AR"/>
      <family val="2"/>
    </font>
    <font>
      <sz val="10"/>
      <name val="Fedra AR"/>
      <family val="2"/>
    </font>
    <font>
      <sz val="11"/>
      <color indexed="8"/>
      <name val="Calibri"/>
      <family val="2"/>
      <charset val="1"/>
    </font>
    <font>
      <sz val="10"/>
      <name val="Arial"/>
      <family val="2"/>
      <charset val="161"/>
    </font>
    <font>
      <b/>
      <sz val="10"/>
      <color theme="1"/>
      <name val="Fedra AR Demi"/>
      <family val="2"/>
    </font>
    <font>
      <b/>
      <sz val="7"/>
      <color theme="1"/>
      <name val="Times New Roman"/>
      <family val="1"/>
    </font>
    <font>
      <b/>
      <u/>
      <sz val="10"/>
      <color theme="1"/>
      <name val="Fedra AR Demi"/>
      <family val="2"/>
    </font>
    <font>
      <sz val="10"/>
      <name val="Arial"/>
      <family val="2"/>
    </font>
    <font>
      <b/>
      <sz val="18"/>
      <color indexed="48"/>
      <name val="Cambria"/>
      <family val="2"/>
    </font>
    <font>
      <b/>
      <sz val="10"/>
      <color theme="1"/>
      <name val="Fedra AR"/>
      <family val="2"/>
    </font>
    <font>
      <sz val="14"/>
      <color theme="1"/>
      <name val="Arial"/>
      <family val="2"/>
    </font>
    <font>
      <vertAlign val="superscript"/>
      <sz val="11"/>
      <color theme="1"/>
      <name val="Fedra AR"/>
      <family val="2"/>
    </font>
    <font>
      <b/>
      <sz val="14"/>
      <color theme="1"/>
      <name val="Arial"/>
      <family val="2"/>
    </font>
    <font>
      <sz val="11"/>
      <color theme="1"/>
      <name val="Times New Roman"/>
      <family val="1"/>
    </font>
    <font>
      <sz val="14"/>
      <color theme="1"/>
      <name val="Tahoma"/>
      <family val="2"/>
    </font>
    <font>
      <sz val="11"/>
      <color rgb="FFFF0000"/>
      <name val="Times New Roman"/>
      <family val="1"/>
    </font>
    <font>
      <b/>
      <sz val="14"/>
      <color theme="1"/>
      <name val="Tahoma"/>
      <family val="2"/>
    </font>
    <font>
      <b/>
      <sz val="10"/>
      <color theme="1"/>
      <name val="Fedra AR"/>
    </font>
  </fonts>
  <fills count="78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23"/>
        <bgColor indexed="64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985">
    <xf numFmtId="0" fontId="0" fillId="0" borderId="0"/>
    <xf numFmtId="0" fontId="1" fillId="0" borderId="0"/>
    <xf numFmtId="0" fontId="1" fillId="0" borderId="0"/>
    <xf numFmtId="0" fontId="2" fillId="0" borderId="0"/>
    <xf numFmtId="40" fontId="2" fillId="0" borderId="0" applyNumberFormat="0" applyFont="0" applyFill="0" applyBorder="0" applyProtection="0"/>
    <xf numFmtId="0" fontId="1" fillId="0" borderId="0"/>
    <xf numFmtId="0" fontId="21" fillId="0" borderId="0"/>
    <xf numFmtId="0" fontId="1" fillId="0" borderId="0"/>
    <xf numFmtId="0" fontId="1" fillId="0" borderId="0"/>
    <xf numFmtId="0" fontId="23" fillId="39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3" fillId="16" borderId="0" applyNumberFormat="0" applyBorder="0" applyAlignment="0" applyProtection="0"/>
    <xf numFmtId="0" fontId="23" fillId="39" borderId="0" applyNumberFormat="0" applyBorder="0" applyAlignment="0" applyProtection="0"/>
    <xf numFmtId="0" fontId="3" fillId="16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23" fillId="4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3" fillId="20" borderId="0" applyNumberFormat="0" applyBorder="0" applyAlignment="0" applyProtection="0"/>
    <xf numFmtId="0" fontId="23" fillId="40" borderId="0" applyNumberFormat="0" applyBorder="0" applyAlignment="0" applyProtection="0"/>
    <xf numFmtId="0" fontId="3" fillId="2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23" fillId="41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3" fillId="24" borderId="0" applyNumberFormat="0" applyBorder="0" applyAlignment="0" applyProtection="0"/>
    <xf numFmtId="0" fontId="23" fillId="41" borderId="0" applyNumberFormat="0" applyBorder="0" applyAlignment="0" applyProtection="0"/>
    <xf numFmtId="0" fontId="3" fillId="24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23" fillId="42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3" fillId="28" borderId="0" applyNumberFormat="0" applyBorder="0" applyAlignment="0" applyProtection="0"/>
    <xf numFmtId="0" fontId="23" fillId="42" borderId="0" applyNumberFormat="0" applyBorder="0" applyAlignment="0" applyProtection="0"/>
    <xf numFmtId="0" fontId="3" fillId="28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23" fillId="43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3" fillId="32" borderId="0" applyNumberFormat="0" applyBorder="0" applyAlignment="0" applyProtection="0"/>
    <xf numFmtId="0" fontId="23" fillId="43" borderId="0" applyNumberFormat="0" applyBorder="0" applyAlignment="0" applyProtection="0"/>
    <xf numFmtId="0" fontId="3" fillId="32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23" fillId="44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3" fillId="36" borderId="0" applyNumberFormat="0" applyBorder="0" applyAlignment="0" applyProtection="0"/>
    <xf numFmtId="0" fontId="23" fillId="44" borderId="0" applyNumberFormat="0" applyBorder="0" applyAlignment="0" applyProtection="0"/>
    <xf numFmtId="0" fontId="3" fillId="36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23" fillId="45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3" fillId="17" borderId="0" applyNumberFormat="0" applyBorder="0" applyAlignment="0" applyProtection="0"/>
    <xf numFmtId="0" fontId="23" fillId="45" borderId="0" applyNumberFormat="0" applyBorder="0" applyAlignment="0" applyProtection="0"/>
    <xf numFmtId="0" fontId="3" fillId="17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23" fillId="46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3" fillId="21" borderId="0" applyNumberFormat="0" applyBorder="0" applyAlignment="0" applyProtection="0"/>
    <xf numFmtId="0" fontId="23" fillId="46" borderId="0" applyNumberFormat="0" applyBorder="0" applyAlignment="0" applyProtection="0"/>
    <xf numFmtId="0" fontId="3" fillId="21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23" fillId="47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3" fillId="25" borderId="0" applyNumberFormat="0" applyBorder="0" applyAlignment="0" applyProtection="0"/>
    <xf numFmtId="0" fontId="23" fillId="47" borderId="0" applyNumberFormat="0" applyBorder="0" applyAlignment="0" applyProtection="0"/>
    <xf numFmtId="0" fontId="3" fillId="25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23" fillId="42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3" fillId="29" borderId="0" applyNumberFormat="0" applyBorder="0" applyAlignment="0" applyProtection="0"/>
    <xf numFmtId="0" fontId="23" fillId="42" borderId="0" applyNumberFormat="0" applyBorder="0" applyAlignment="0" applyProtection="0"/>
    <xf numFmtId="0" fontId="3" fillId="29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23" fillId="45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3" fillId="33" borderId="0" applyNumberFormat="0" applyBorder="0" applyAlignment="0" applyProtection="0"/>
    <xf numFmtId="0" fontId="23" fillId="45" borderId="0" applyNumberFormat="0" applyBorder="0" applyAlignment="0" applyProtection="0"/>
    <xf numFmtId="0" fontId="3" fillId="33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23" fillId="48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3" fillId="37" borderId="0" applyNumberFormat="0" applyBorder="0" applyAlignment="0" applyProtection="0"/>
    <xf numFmtId="0" fontId="23" fillId="48" borderId="0" applyNumberFormat="0" applyBorder="0" applyAlignment="0" applyProtection="0"/>
    <xf numFmtId="0" fontId="3" fillId="37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24" fillId="49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24" fillId="49" borderId="0" applyNumberFormat="0" applyBorder="0" applyAlignment="0" applyProtection="0"/>
    <xf numFmtId="0" fontId="24" fillId="49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24" fillId="49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24" fillId="46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24" fillId="46" borderId="0" applyNumberFormat="0" applyBorder="0" applyAlignment="0" applyProtection="0"/>
    <xf numFmtId="0" fontId="24" fillId="46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24" fillId="46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24" fillId="47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24" fillId="47" borderId="0" applyNumberFormat="0" applyBorder="0" applyAlignment="0" applyProtection="0"/>
    <xf numFmtId="0" fontId="24" fillId="47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24" fillId="47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24" fillId="5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24" fillId="50" borderId="0" applyNumberFormat="0" applyBorder="0" applyAlignment="0" applyProtection="0"/>
    <xf numFmtId="0" fontId="24" fillId="5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24" fillId="5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24" fillId="51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24" fillId="51" borderId="0" applyNumberFormat="0" applyBorder="0" applyAlignment="0" applyProtection="0"/>
    <xf numFmtId="0" fontId="24" fillId="51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24" fillId="51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24" fillId="52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24" fillId="52" borderId="0" applyNumberFormat="0" applyBorder="0" applyAlignment="0" applyProtection="0"/>
    <xf numFmtId="0" fontId="24" fillId="52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24" fillId="52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24" fillId="53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24" fillId="53" borderId="0" applyNumberFormat="0" applyBorder="0" applyAlignment="0" applyProtection="0"/>
    <xf numFmtId="0" fontId="24" fillId="53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24" fillId="53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24" fillId="54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24" fillId="54" borderId="0" applyNumberFormat="0" applyBorder="0" applyAlignment="0" applyProtection="0"/>
    <xf numFmtId="0" fontId="24" fillId="54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24" fillId="54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24" fillId="55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24" fillId="55" borderId="0" applyNumberFormat="0" applyBorder="0" applyAlignment="0" applyProtection="0"/>
    <xf numFmtId="0" fontId="24" fillId="55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24" fillId="55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24" fillId="50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24" fillId="50" borderId="0" applyNumberFormat="0" applyBorder="0" applyAlignment="0" applyProtection="0"/>
    <xf numFmtId="0" fontId="24" fillId="50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24" fillId="50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24" fillId="5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24" fillId="51" borderId="0" applyNumberFormat="0" applyBorder="0" applyAlignment="0" applyProtection="0"/>
    <xf numFmtId="0" fontId="24" fillId="5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24" fillId="5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24" fillId="56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24" fillId="56" borderId="0" applyNumberFormat="0" applyBorder="0" applyAlignment="0" applyProtection="0"/>
    <xf numFmtId="0" fontId="24" fillId="56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24" fillId="56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2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6" fillId="57" borderId="16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26" fillId="57" borderId="16" applyNumberFormat="0" applyAlignment="0" applyProtection="0"/>
    <xf numFmtId="0" fontId="26" fillId="57" borderId="16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26" fillId="57" borderId="16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27" fillId="0" borderId="17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27" fillId="0" borderId="17" applyNumberFormat="0" applyFill="0" applyAlignment="0" applyProtection="0"/>
    <xf numFmtId="0" fontId="27" fillId="0" borderId="17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27" fillId="0" borderId="17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3" fillId="14" borderId="14" applyNumberFormat="0" applyFont="0" applyAlignment="0" applyProtection="0"/>
    <xf numFmtId="0" fontId="1" fillId="58" borderId="18" applyNumberFormat="0" applyFont="0" applyAlignment="0" applyProtection="0"/>
    <xf numFmtId="0" fontId="1" fillId="58" borderId="18" applyNumberFormat="0" applyFont="0" applyAlignment="0" applyProtection="0"/>
    <xf numFmtId="0" fontId="1" fillId="58" borderId="18" applyNumberFormat="0" applyFont="0" applyAlignment="0" applyProtection="0"/>
    <xf numFmtId="0" fontId="1" fillId="58" borderId="18" applyNumberFormat="0" applyFont="0" applyAlignment="0" applyProtection="0"/>
    <xf numFmtId="0" fontId="1" fillId="58" borderId="18" applyNumberFormat="0" applyFont="0" applyAlignment="0" applyProtection="0"/>
    <xf numFmtId="0" fontId="1" fillId="58" borderId="18" applyNumberFormat="0" applyFont="0" applyAlignment="0" applyProtection="0"/>
    <xf numFmtId="0" fontId="1" fillId="58" borderId="18" applyNumberFormat="0" applyFont="0" applyAlignment="0" applyProtection="0"/>
    <xf numFmtId="0" fontId="1" fillId="58" borderId="18" applyNumberFormat="0" applyFont="0" applyAlignment="0" applyProtection="0"/>
    <xf numFmtId="0" fontId="1" fillId="58" borderId="18" applyNumberFormat="0" applyFont="0" applyAlignment="0" applyProtection="0"/>
    <xf numFmtId="0" fontId="1" fillId="58" borderId="18" applyNumberFormat="0" applyFont="0" applyAlignment="0" applyProtection="0"/>
    <xf numFmtId="0" fontId="1" fillId="58" borderId="18" applyNumberFormat="0" applyFont="0" applyAlignment="0" applyProtection="0"/>
    <xf numFmtId="0" fontId="1" fillId="58" borderId="18" applyNumberFormat="0" applyFont="0" applyAlignment="0" applyProtection="0"/>
    <xf numFmtId="0" fontId="1" fillId="58" borderId="18" applyNumberFormat="0" applyFont="0" applyAlignment="0" applyProtection="0"/>
    <xf numFmtId="0" fontId="1" fillId="58" borderId="18" applyNumberFormat="0" applyFont="0" applyAlignment="0" applyProtection="0"/>
    <xf numFmtId="0" fontId="1" fillId="58" borderId="18" applyNumberFormat="0" applyFont="0" applyAlignment="0" applyProtection="0"/>
    <xf numFmtId="0" fontId="1" fillId="58" borderId="18" applyNumberFormat="0" applyFont="0" applyAlignment="0" applyProtection="0"/>
    <xf numFmtId="0" fontId="1" fillId="58" borderId="18" applyNumberFormat="0" applyFont="0" applyAlignment="0" applyProtection="0"/>
    <xf numFmtId="0" fontId="1" fillId="58" borderId="18" applyNumberFormat="0" applyFont="0" applyAlignment="0" applyProtection="0"/>
    <xf numFmtId="0" fontId="1" fillId="58" borderId="18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1" fillId="58" borderId="18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3" fillId="14" borderId="14" applyNumberFormat="0" applyFont="0" applyAlignment="0" applyProtection="0"/>
    <xf numFmtId="0" fontId="28" fillId="44" borderId="16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28" fillId="44" borderId="16" applyNumberFormat="0" applyAlignment="0" applyProtection="0"/>
    <xf numFmtId="0" fontId="28" fillId="44" borderId="16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28" fillId="44" borderId="16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16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9" fillId="40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29" fillId="40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170" fontId="30" fillId="0" borderId="0" applyFont="0" applyFill="0" applyBorder="0" applyAlignment="0" applyProtection="0">
      <alignment vertical="center"/>
    </xf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68" fontId="20" fillId="0" borderId="0" applyFont="0" applyFill="0" applyBorder="0" applyAlignment="0" applyProtection="0">
      <alignment vertical="center"/>
    </xf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68" fontId="31" fillId="0" borderId="1" applyFont="0" applyFill="0" applyBorder="0" applyAlignment="0" applyProtection="0">
      <alignment horizontal="center" vertical="center"/>
    </xf>
    <xf numFmtId="0" fontId="43" fillId="0" borderId="19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0" fontId="32" fillId="5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32" fillId="5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1" fillId="41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21" fillId="41" borderId="0" applyNumberFormat="0" applyBorder="0" applyAlignment="0" applyProtection="0"/>
    <xf numFmtId="0" fontId="21" fillId="41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21" fillId="41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33" fillId="57" borderId="20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33" fillId="57" borderId="20" applyNumberFormat="0" applyAlignment="0" applyProtection="0"/>
    <xf numFmtId="0" fontId="33" fillId="57" borderId="20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33" fillId="57" borderId="20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44" fillId="0" borderId="0"/>
    <xf numFmtId="0" fontId="34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6" fillId="0" borderId="21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36" fillId="0" borderId="21" applyNumberFormat="0" applyFill="0" applyAlignment="0" applyProtection="0"/>
    <xf numFmtId="0" fontId="36" fillId="0" borderId="21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36" fillId="0" borderId="21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37" fillId="0" borderId="22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37" fillId="0" borderId="22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38" fillId="0" borderId="23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38" fillId="0" borderId="23" applyNumberFormat="0" applyFill="0" applyAlignment="0" applyProtection="0"/>
    <xf numFmtId="0" fontId="38" fillId="0" borderId="23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38" fillId="0" borderId="23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3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39" fillId="0" borderId="24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39" fillId="0" borderId="24" applyNumberFormat="0" applyFill="0" applyAlignment="0" applyProtection="0"/>
    <xf numFmtId="0" fontId="39" fillId="0" borderId="24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39" fillId="0" borderId="24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40" fillId="60" borderId="25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40" fillId="60" borderId="25" applyNumberFormat="0" applyAlignment="0" applyProtection="0"/>
    <xf numFmtId="0" fontId="40" fillId="60" borderId="25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40" fillId="60" borderId="25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1" fillId="0" borderId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23" fillId="39" borderId="0" applyNumberFormat="0" applyBorder="0" applyAlignment="0" applyProtection="0"/>
    <xf numFmtId="0" fontId="3" fillId="16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3" fillId="16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23" fillId="40" borderId="0" applyNumberFormat="0" applyBorder="0" applyAlignment="0" applyProtection="0"/>
    <xf numFmtId="0" fontId="3" fillId="2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3" fillId="2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23" fillId="41" borderId="0" applyNumberFormat="0" applyBorder="0" applyAlignment="0" applyProtection="0"/>
    <xf numFmtId="0" fontId="3" fillId="24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3" fillId="24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23" fillId="42" borderId="0" applyNumberFormat="0" applyBorder="0" applyAlignment="0" applyProtection="0"/>
    <xf numFmtId="0" fontId="3" fillId="28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3" fillId="28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23" fillId="43" borderId="0" applyNumberFormat="0" applyBorder="0" applyAlignment="0" applyProtection="0"/>
    <xf numFmtId="0" fontId="3" fillId="32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3" fillId="32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23" fillId="44" borderId="0" applyNumberFormat="0" applyBorder="0" applyAlignment="0" applyProtection="0"/>
    <xf numFmtId="0" fontId="3" fillId="36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3" fillId="36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3" fillId="36" borderId="0" applyNumberFormat="0" applyBorder="0" applyAlignment="0" applyProtection="0"/>
    <xf numFmtId="0" fontId="23" fillId="45" borderId="0" applyNumberFormat="0" applyBorder="0" applyAlignment="0" applyProtection="0"/>
    <xf numFmtId="0" fontId="3" fillId="17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3" fillId="17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23" fillId="46" borderId="0" applyNumberFormat="0" applyBorder="0" applyAlignment="0" applyProtection="0"/>
    <xf numFmtId="0" fontId="3" fillId="21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3" fillId="21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23" fillId="47" borderId="0" applyNumberFormat="0" applyBorder="0" applyAlignment="0" applyProtection="0"/>
    <xf numFmtId="0" fontId="3" fillId="25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3" fillId="25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23" fillId="42" borderId="0" applyNumberFormat="0" applyBorder="0" applyAlignment="0" applyProtection="0"/>
    <xf numFmtId="0" fontId="3" fillId="29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3" fillId="29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23" fillId="45" borderId="0" applyNumberFormat="0" applyBorder="0" applyAlignment="0" applyProtection="0"/>
    <xf numFmtId="0" fontId="3" fillId="33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3" fillId="33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23" fillId="48" borderId="0" applyNumberFormat="0" applyBorder="0" applyAlignment="0" applyProtection="0"/>
    <xf numFmtId="0" fontId="3" fillId="37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3" fillId="37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19" fillId="18" borderId="0" applyNumberFormat="0" applyBorder="0" applyAlignment="0" applyProtection="0"/>
    <xf numFmtId="0" fontId="24" fillId="49" borderId="0" applyNumberFormat="0" applyBorder="0" applyAlignment="0" applyProtection="0"/>
    <xf numFmtId="0" fontId="19" fillId="18" borderId="0" applyNumberFormat="0" applyBorder="0" applyAlignment="0" applyProtection="0"/>
    <xf numFmtId="0" fontId="24" fillId="49" borderId="0" applyNumberFormat="0" applyBorder="0" applyAlignment="0" applyProtection="0"/>
    <xf numFmtId="0" fontId="24" fillId="49" borderId="0" applyNumberFormat="0" applyBorder="0" applyAlignment="0" applyProtection="0"/>
    <xf numFmtId="0" fontId="19" fillId="18" borderId="0" applyNumberFormat="0" applyBorder="0" applyAlignment="0" applyProtection="0"/>
    <xf numFmtId="0" fontId="24" fillId="49" borderId="0" applyNumberFormat="0" applyBorder="0" applyAlignment="0" applyProtection="0"/>
    <xf numFmtId="0" fontId="24" fillId="49" borderId="0" applyNumberFormat="0" applyBorder="0" applyAlignment="0" applyProtection="0"/>
    <xf numFmtId="0" fontId="24" fillId="49" borderId="0" applyNumberFormat="0" applyBorder="0" applyAlignment="0" applyProtection="0"/>
    <xf numFmtId="0" fontId="24" fillId="49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24" fillId="49" borderId="0" applyNumberFormat="0" applyBorder="0" applyAlignment="0" applyProtection="0"/>
    <xf numFmtId="0" fontId="24" fillId="49" borderId="0" applyNumberFormat="0" applyBorder="0" applyAlignment="0" applyProtection="0"/>
    <xf numFmtId="0" fontId="24" fillId="49" borderId="0" applyNumberFormat="0" applyBorder="0" applyAlignment="0" applyProtection="0"/>
    <xf numFmtId="0" fontId="24" fillId="49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22" borderId="0" applyNumberFormat="0" applyBorder="0" applyAlignment="0" applyProtection="0"/>
    <xf numFmtId="0" fontId="24" fillId="46" borderId="0" applyNumberFormat="0" applyBorder="0" applyAlignment="0" applyProtection="0"/>
    <xf numFmtId="0" fontId="19" fillId="22" borderId="0" applyNumberFormat="0" applyBorder="0" applyAlignment="0" applyProtection="0"/>
    <xf numFmtId="0" fontId="24" fillId="46" borderId="0" applyNumberFormat="0" applyBorder="0" applyAlignment="0" applyProtection="0"/>
    <xf numFmtId="0" fontId="24" fillId="46" borderId="0" applyNumberFormat="0" applyBorder="0" applyAlignment="0" applyProtection="0"/>
    <xf numFmtId="0" fontId="19" fillId="22" borderId="0" applyNumberFormat="0" applyBorder="0" applyAlignment="0" applyProtection="0"/>
    <xf numFmtId="0" fontId="24" fillId="46" borderId="0" applyNumberFormat="0" applyBorder="0" applyAlignment="0" applyProtection="0"/>
    <xf numFmtId="0" fontId="24" fillId="46" borderId="0" applyNumberFormat="0" applyBorder="0" applyAlignment="0" applyProtection="0"/>
    <xf numFmtId="0" fontId="24" fillId="46" borderId="0" applyNumberFormat="0" applyBorder="0" applyAlignment="0" applyProtection="0"/>
    <xf numFmtId="0" fontId="24" fillId="46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24" fillId="46" borderId="0" applyNumberFormat="0" applyBorder="0" applyAlignment="0" applyProtection="0"/>
    <xf numFmtId="0" fontId="24" fillId="46" borderId="0" applyNumberFormat="0" applyBorder="0" applyAlignment="0" applyProtection="0"/>
    <xf numFmtId="0" fontId="24" fillId="46" borderId="0" applyNumberFormat="0" applyBorder="0" applyAlignment="0" applyProtection="0"/>
    <xf numFmtId="0" fontId="24" fillId="46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6" borderId="0" applyNumberFormat="0" applyBorder="0" applyAlignment="0" applyProtection="0"/>
    <xf numFmtId="0" fontId="24" fillId="47" borderId="0" applyNumberFormat="0" applyBorder="0" applyAlignment="0" applyProtection="0"/>
    <xf numFmtId="0" fontId="19" fillId="26" borderId="0" applyNumberFormat="0" applyBorder="0" applyAlignment="0" applyProtection="0"/>
    <xf numFmtId="0" fontId="24" fillId="47" borderId="0" applyNumberFormat="0" applyBorder="0" applyAlignment="0" applyProtection="0"/>
    <xf numFmtId="0" fontId="24" fillId="47" borderId="0" applyNumberFormat="0" applyBorder="0" applyAlignment="0" applyProtection="0"/>
    <xf numFmtId="0" fontId="19" fillId="26" borderId="0" applyNumberFormat="0" applyBorder="0" applyAlignment="0" applyProtection="0"/>
    <xf numFmtId="0" fontId="24" fillId="47" borderId="0" applyNumberFormat="0" applyBorder="0" applyAlignment="0" applyProtection="0"/>
    <xf numFmtId="0" fontId="24" fillId="47" borderId="0" applyNumberFormat="0" applyBorder="0" applyAlignment="0" applyProtection="0"/>
    <xf numFmtId="0" fontId="24" fillId="47" borderId="0" applyNumberFormat="0" applyBorder="0" applyAlignment="0" applyProtection="0"/>
    <xf numFmtId="0" fontId="24" fillId="47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24" fillId="47" borderId="0" applyNumberFormat="0" applyBorder="0" applyAlignment="0" applyProtection="0"/>
    <xf numFmtId="0" fontId="24" fillId="47" borderId="0" applyNumberFormat="0" applyBorder="0" applyAlignment="0" applyProtection="0"/>
    <xf numFmtId="0" fontId="24" fillId="47" borderId="0" applyNumberFormat="0" applyBorder="0" applyAlignment="0" applyProtection="0"/>
    <xf numFmtId="0" fontId="24" fillId="47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30" borderId="0" applyNumberFormat="0" applyBorder="0" applyAlignment="0" applyProtection="0"/>
    <xf numFmtId="0" fontId="24" fillId="50" borderId="0" applyNumberFormat="0" applyBorder="0" applyAlignment="0" applyProtection="0"/>
    <xf numFmtId="0" fontId="19" fillId="30" borderId="0" applyNumberFormat="0" applyBorder="0" applyAlignment="0" applyProtection="0"/>
    <xf numFmtId="0" fontId="24" fillId="50" borderId="0" applyNumberFormat="0" applyBorder="0" applyAlignment="0" applyProtection="0"/>
    <xf numFmtId="0" fontId="24" fillId="50" borderId="0" applyNumberFormat="0" applyBorder="0" applyAlignment="0" applyProtection="0"/>
    <xf numFmtId="0" fontId="19" fillId="30" borderId="0" applyNumberFormat="0" applyBorder="0" applyAlignment="0" applyProtection="0"/>
    <xf numFmtId="0" fontId="24" fillId="50" borderId="0" applyNumberFormat="0" applyBorder="0" applyAlignment="0" applyProtection="0"/>
    <xf numFmtId="0" fontId="24" fillId="50" borderId="0" applyNumberFormat="0" applyBorder="0" applyAlignment="0" applyProtection="0"/>
    <xf numFmtId="0" fontId="24" fillId="50" borderId="0" applyNumberFormat="0" applyBorder="0" applyAlignment="0" applyProtection="0"/>
    <xf numFmtId="0" fontId="24" fillId="5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24" fillId="50" borderId="0" applyNumberFormat="0" applyBorder="0" applyAlignment="0" applyProtection="0"/>
    <xf numFmtId="0" fontId="24" fillId="50" borderId="0" applyNumberFormat="0" applyBorder="0" applyAlignment="0" applyProtection="0"/>
    <xf numFmtId="0" fontId="24" fillId="50" borderId="0" applyNumberFormat="0" applyBorder="0" applyAlignment="0" applyProtection="0"/>
    <xf numFmtId="0" fontId="24" fillId="5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0" borderId="0" applyNumberFormat="0" applyBorder="0" applyAlignment="0" applyProtection="0"/>
    <xf numFmtId="0" fontId="19" fillId="34" borderId="0" applyNumberFormat="0" applyBorder="0" applyAlignment="0" applyProtection="0"/>
    <xf numFmtId="0" fontId="24" fillId="51" borderId="0" applyNumberFormat="0" applyBorder="0" applyAlignment="0" applyProtection="0"/>
    <xf numFmtId="0" fontId="19" fillId="34" borderId="0" applyNumberFormat="0" applyBorder="0" applyAlignment="0" applyProtection="0"/>
    <xf numFmtId="0" fontId="24" fillId="51" borderId="0" applyNumberFormat="0" applyBorder="0" applyAlignment="0" applyProtection="0"/>
    <xf numFmtId="0" fontId="24" fillId="51" borderId="0" applyNumberFormat="0" applyBorder="0" applyAlignment="0" applyProtection="0"/>
    <xf numFmtId="0" fontId="19" fillId="34" borderId="0" applyNumberFormat="0" applyBorder="0" applyAlignment="0" applyProtection="0"/>
    <xf numFmtId="0" fontId="24" fillId="51" borderId="0" applyNumberFormat="0" applyBorder="0" applyAlignment="0" applyProtection="0"/>
    <xf numFmtId="0" fontId="24" fillId="51" borderId="0" applyNumberFormat="0" applyBorder="0" applyAlignment="0" applyProtection="0"/>
    <xf numFmtId="0" fontId="24" fillId="51" borderId="0" applyNumberFormat="0" applyBorder="0" applyAlignment="0" applyProtection="0"/>
    <xf numFmtId="0" fontId="24" fillId="51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24" fillId="51" borderId="0" applyNumberFormat="0" applyBorder="0" applyAlignment="0" applyProtection="0"/>
    <xf numFmtId="0" fontId="24" fillId="51" borderId="0" applyNumberFormat="0" applyBorder="0" applyAlignment="0" applyProtection="0"/>
    <xf numFmtId="0" fontId="24" fillId="51" borderId="0" applyNumberFormat="0" applyBorder="0" applyAlignment="0" applyProtection="0"/>
    <xf numFmtId="0" fontId="24" fillId="51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8" borderId="0" applyNumberFormat="0" applyBorder="0" applyAlignment="0" applyProtection="0"/>
    <xf numFmtId="0" fontId="24" fillId="52" borderId="0" applyNumberFormat="0" applyBorder="0" applyAlignment="0" applyProtection="0"/>
    <xf numFmtId="0" fontId="19" fillId="38" borderId="0" applyNumberFormat="0" applyBorder="0" applyAlignment="0" applyProtection="0"/>
    <xf numFmtId="0" fontId="24" fillId="52" borderId="0" applyNumberFormat="0" applyBorder="0" applyAlignment="0" applyProtection="0"/>
    <xf numFmtId="0" fontId="24" fillId="52" borderId="0" applyNumberFormat="0" applyBorder="0" applyAlignment="0" applyProtection="0"/>
    <xf numFmtId="0" fontId="19" fillId="38" borderId="0" applyNumberFormat="0" applyBorder="0" applyAlignment="0" applyProtection="0"/>
    <xf numFmtId="0" fontId="24" fillId="52" borderId="0" applyNumberFormat="0" applyBorder="0" applyAlignment="0" applyProtection="0"/>
    <xf numFmtId="0" fontId="24" fillId="52" borderId="0" applyNumberFormat="0" applyBorder="0" applyAlignment="0" applyProtection="0"/>
    <xf numFmtId="0" fontId="24" fillId="52" borderId="0" applyNumberFormat="0" applyBorder="0" applyAlignment="0" applyProtection="0"/>
    <xf numFmtId="0" fontId="24" fillId="52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24" fillId="52" borderId="0" applyNumberFormat="0" applyBorder="0" applyAlignment="0" applyProtection="0"/>
    <xf numFmtId="0" fontId="24" fillId="52" borderId="0" applyNumberFormat="0" applyBorder="0" applyAlignment="0" applyProtection="0"/>
    <xf numFmtId="0" fontId="24" fillId="52" borderId="0" applyNumberFormat="0" applyBorder="0" applyAlignment="0" applyProtection="0"/>
    <xf numFmtId="0" fontId="24" fillId="52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15" borderId="0" applyNumberFormat="0" applyBorder="0" applyAlignment="0" applyProtection="0"/>
    <xf numFmtId="0" fontId="24" fillId="53" borderId="0" applyNumberFormat="0" applyBorder="0" applyAlignment="0" applyProtection="0"/>
    <xf numFmtId="0" fontId="19" fillId="15" borderId="0" applyNumberFormat="0" applyBorder="0" applyAlignment="0" applyProtection="0"/>
    <xf numFmtId="0" fontId="24" fillId="53" borderId="0" applyNumberFormat="0" applyBorder="0" applyAlignment="0" applyProtection="0"/>
    <xf numFmtId="0" fontId="24" fillId="53" borderId="0" applyNumberFormat="0" applyBorder="0" applyAlignment="0" applyProtection="0"/>
    <xf numFmtId="0" fontId="19" fillId="15" borderId="0" applyNumberFormat="0" applyBorder="0" applyAlignment="0" applyProtection="0"/>
    <xf numFmtId="0" fontId="24" fillId="53" borderId="0" applyNumberFormat="0" applyBorder="0" applyAlignment="0" applyProtection="0"/>
    <xf numFmtId="0" fontId="24" fillId="53" borderId="0" applyNumberFormat="0" applyBorder="0" applyAlignment="0" applyProtection="0"/>
    <xf numFmtId="0" fontId="24" fillId="53" borderId="0" applyNumberFormat="0" applyBorder="0" applyAlignment="0" applyProtection="0"/>
    <xf numFmtId="0" fontId="24" fillId="53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24" fillId="53" borderId="0" applyNumberFormat="0" applyBorder="0" applyAlignment="0" applyProtection="0"/>
    <xf numFmtId="0" fontId="24" fillId="53" borderId="0" applyNumberFormat="0" applyBorder="0" applyAlignment="0" applyProtection="0"/>
    <xf numFmtId="0" fontId="24" fillId="53" borderId="0" applyNumberFormat="0" applyBorder="0" applyAlignment="0" applyProtection="0"/>
    <xf numFmtId="0" fontId="24" fillId="53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9" borderId="0" applyNumberFormat="0" applyBorder="0" applyAlignment="0" applyProtection="0"/>
    <xf numFmtId="0" fontId="24" fillId="54" borderId="0" applyNumberFormat="0" applyBorder="0" applyAlignment="0" applyProtection="0"/>
    <xf numFmtId="0" fontId="19" fillId="19" borderId="0" applyNumberFormat="0" applyBorder="0" applyAlignment="0" applyProtection="0"/>
    <xf numFmtId="0" fontId="24" fillId="54" borderId="0" applyNumberFormat="0" applyBorder="0" applyAlignment="0" applyProtection="0"/>
    <xf numFmtId="0" fontId="24" fillId="54" borderId="0" applyNumberFormat="0" applyBorder="0" applyAlignment="0" applyProtection="0"/>
    <xf numFmtId="0" fontId="19" fillId="19" borderId="0" applyNumberFormat="0" applyBorder="0" applyAlignment="0" applyProtection="0"/>
    <xf numFmtId="0" fontId="24" fillId="54" borderId="0" applyNumberFormat="0" applyBorder="0" applyAlignment="0" applyProtection="0"/>
    <xf numFmtId="0" fontId="24" fillId="54" borderId="0" applyNumberFormat="0" applyBorder="0" applyAlignment="0" applyProtection="0"/>
    <xf numFmtId="0" fontId="24" fillId="54" borderId="0" applyNumberFormat="0" applyBorder="0" applyAlignment="0" applyProtection="0"/>
    <xf numFmtId="0" fontId="24" fillId="54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24" fillId="54" borderId="0" applyNumberFormat="0" applyBorder="0" applyAlignment="0" applyProtection="0"/>
    <xf numFmtId="0" fontId="24" fillId="54" borderId="0" applyNumberFormat="0" applyBorder="0" applyAlignment="0" applyProtection="0"/>
    <xf numFmtId="0" fontId="24" fillId="54" borderId="0" applyNumberFormat="0" applyBorder="0" applyAlignment="0" applyProtection="0"/>
    <xf numFmtId="0" fontId="24" fillId="54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23" borderId="0" applyNumberFormat="0" applyBorder="0" applyAlignment="0" applyProtection="0"/>
    <xf numFmtId="0" fontId="24" fillId="55" borderId="0" applyNumberFormat="0" applyBorder="0" applyAlignment="0" applyProtection="0"/>
    <xf numFmtId="0" fontId="19" fillId="23" borderId="0" applyNumberFormat="0" applyBorder="0" applyAlignment="0" applyProtection="0"/>
    <xf numFmtId="0" fontId="24" fillId="55" borderId="0" applyNumberFormat="0" applyBorder="0" applyAlignment="0" applyProtection="0"/>
    <xf numFmtId="0" fontId="24" fillId="55" borderId="0" applyNumberFormat="0" applyBorder="0" applyAlignment="0" applyProtection="0"/>
    <xf numFmtId="0" fontId="19" fillId="23" borderId="0" applyNumberFormat="0" applyBorder="0" applyAlignment="0" applyProtection="0"/>
    <xf numFmtId="0" fontId="24" fillId="55" borderId="0" applyNumberFormat="0" applyBorder="0" applyAlignment="0" applyProtection="0"/>
    <xf numFmtId="0" fontId="24" fillId="55" borderId="0" applyNumberFormat="0" applyBorder="0" applyAlignment="0" applyProtection="0"/>
    <xf numFmtId="0" fontId="24" fillId="55" borderId="0" applyNumberFormat="0" applyBorder="0" applyAlignment="0" applyProtection="0"/>
    <xf numFmtId="0" fontId="24" fillId="55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24" fillId="55" borderId="0" applyNumberFormat="0" applyBorder="0" applyAlignment="0" applyProtection="0"/>
    <xf numFmtId="0" fontId="24" fillId="55" borderId="0" applyNumberFormat="0" applyBorder="0" applyAlignment="0" applyProtection="0"/>
    <xf numFmtId="0" fontId="24" fillId="55" borderId="0" applyNumberFormat="0" applyBorder="0" applyAlignment="0" applyProtection="0"/>
    <xf numFmtId="0" fontId="24" fillId="55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7" borderId="0" applyNumberFormat="0" applyBorder="0" applyAlignment="0" applyProtection="0"/>
    <xf numFmtId="0" fontId="24" fillId="50" borderId="0" applyNumberFormat="0" applyBorder="0" applyAlignment="0" applyProtection="0"/>
    <xf numFmtId="0" fontId="19" fillId="27" borderId="0" applyNumberFormat="0" applyBorder="0" applyAlignment="0" applyProtection="0"/>
    <xf numFmtId="0" fontId="24" fillId="50" borderId="0" applyNumberFormat="0" applyBorder="0" applyAlignment="0" applyProtection="0"/>
    <xf numFmtId="0" fontId="24" fillId="50" borderId="0" applyNumberFormat="0" applyBorder="0" applyAlignment="0" applyProtection="0"/>
    <xf numFmtId="0" fontId="19" fillId="27" borderId="0" applyNumberFormat="0" applyBorder="0" applyAlignment="0" applyProtection="0"/>
    <xf numFmtId="0" fontId="24" fillId="50" borderId="0" applyNumberFormat="0" applyBorder="0" applyAlignment="0" applyProtection="0"/>
    <xf numFmtId="0" fontId="24" fillId="50" borderId="0" applyNumberFormat="0" applyBorder="0" applyAlignment="0" applyProtection="0"/>
    <xf numFmtId="0" fontId="24" fillId="50" borderId="0" applyNumberFormat="0" applyBorder="0" applyAlignment="0" applyProtection="0"/>
    <xf numFmtId="0" fontId="24" fillId="50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24" fillId="50" borderId="0" applyNumberFormat="0" applyBorder="0" applyAlignment="0" applyProtection="0"/>
    <xf numFmtId="0" fontId="24" fillId="50" borderId="0" applyNumberFormat="0" applyBorder="0" applyAlignment="0" applyProtection="0"/>
    <xf numFmtId="0" fontId="24" fillId="50" borderId="0" applyNumberFormat="0" applyBorder="0" applyAlignment="0" applyProtection="0"/>
    <xf numFmtId="0" fontId="24" fillId="50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31" borderId="0" applyNumberFormat="0" applyBorder="0" applyAlignment="0" applyProtection="0"/>
    <xf numFmtId="0" fontId="24" fillId="51" borderId="0" applyNumberFormat="0" applyBorder="0" applyAlignment="0" applyProtection="0"/>
    <xf numFmtId="0" fontId="19" fillId="31" borderId="0" applyNumberFormat="0" applyBorder="0" applyAlignment="0" applyProtection="0"/>
    <xf numFmtId="0" fontId="24" fillId="51" borderId="0" applyNumberFormat="0" applyBorder="0" applyAlignment="0" applyProtection="0"/>
    <xf numFmtId="0" fontId="24" fillId="51" borderId="0" applyNumberFormat="0" applyBorder="0" applyAlignment="0" applyProtection="0"/>
    <xf numFmtId="0" fontId="19" fillId="31" borderId="0" applyNumberFormat="0" applyBorder="0" applyAlignment="0" applyProtection="0"/>
    <xf numFmtId="0" fontId="24" fillId="51" borderId="0" applyNumberFormat="0" applyBorder="0" applyAlignment="0" applyProtection="0"/>
    <xf numFmtId="0" fontId="24" fillId="51" borderId="0" applyNumberFormat="0" applyBorder="0" applyAlignment="0" applyProtection="0"/>
    <xf numFmtId="0" fontId="24" fillId="51" borderId="0" applyNumberFormat="0" applyBorder="0" applyAlignment="0" applyProtection="0"/>
    <xf numFmtId="0" fontId="24" fillId="5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24" fillId="51" borderId="0" applyNumberFormat="0" applyBorder="0" applyAlignment="0" applyProtection="0"/>
    <xf numFmtId="0" fontId="24" fillId="51" borderId="0" applyNumberFormat="0" applyBorder="0" applyAlignment="0" applyProtection="0"/>
    <xf numFmtId="0" fontId="24" fillId="51" borderId="0" applyNumberFormat="0" applyBorder="0" applyAlignment="0" applyProtection="0"/>
    <xf numFmtId="0" fontId="24" fillId="5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1" borderId="0" applyNumberFormat="0" applyBorder="0" applyAlignment="0" applyProtection="0"/>
    <xf numFmtId="0" fontId="19" fillId="35" borderId="0" applyNumberFormat="0" applyBorder="0" applyAlignment="0" applyProtection="0"/>
    <xf numFmtId="0" fontId="24" fillId="56" borderId="0" applyNumberFormat="0" applyBorder="0" applyAlignment="0" applyProtection="0"/>
    <xf numFmtId="0" fontId="19" fillId="35" borderId="0" applyNumberFormat="0" applyBorder="0" applyAlignment="0" applyProtection="0"/>
    <xf numFmtId="0" fontId="24" fillId="56" borderId="0" applyNumberFormat="0" applyBorder="0" applyAlignment="0" applyProtection="0"/>
    <xf numFmtId="0" fontId="24" fillId="56" borderId="0" applyNumberFormat="0" applyBorder="0" applyAlignment="0" applyProtection="0"/>
    <xf numFmtId="0" fontId="19" fillId="35" borderId="0" applyNumberFormat="0" applyBorder="0" applyAlignment="0" applyProtection="0"/>
    <xf numFmtId="0" fontId="24" fillId="56" borderId="0" applyNumberFormat="0" applyBorder="0" applyAlignment="0" applyProtection="0"/>
    <xf numFmtId="0" fontId="24" fillId="56" borderId="0" applyNumberFormat="0" applyBorder="0" applyAlignment="0" applyProtection="0"/>
    <xf numFmtId="0" fontId="24" fillId="56" borderId="0" applyNumberFormat="0" applyBorder="0" applyAlignment="0" applyProtection="0"/>
    <xf numFmtId="0" fontId="24" fillId="56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24" fillId="56" borderId="0" applyNumberFormat="0" applyBorder="0" applyAlignment="0" applyProtection="0"/>
    <xf numFmtId="0" fontId="24" fillId="56" borderId="0" applyNumberFormat="0" applyBorder="0" applyAlignment="0" applyProtection="0"/>
    <xf numFmtId="0" fontId="24" fillId="56" borderId="0" applyNumberFormat="0" applyBorder="0" applyAlignment="0" applyProtection="0"/>
    <xf numFmtId="0" fontId="24" fillId="56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3" fillId="12" borderId="10" applyNumberFormat="0" applyAlignment="0" applyProtection="0"/>
    <xf numFmtId="0" fontId="26" fillId="57" borderId="16" applyNumberFormat="0" applyAlignment="0" applyProtection="0"/>
    <xf numFmtId="0" fontId="13" fillId="12" borderId="10" applyNumberFormat="0" applyAlignment="0" applyProtection="0"/>
    <xf numFmtId="0" fontId="26" fillId="57" borderId="16" applyNumberFormat="0" applyAlignment="0" applyProtection="0"/>
    <xf numFmtId="0" fontId="26" fillId="57" borderId="16" applyNumberFormat="0" applyAlignment="0" applyProtection="0"/>
    <xf numFmtId="0" fontId="13" fillId="12" borderId="10" applyNumberFormat="0" applyAlignment="0" applyProtection="0"/>
    <xf numFmtId="0" fontId="26" fillId="57" borderId="16" applyNumberFormat="0" applyAlignment="0" applyProtection="0"/>
    <xf numFmtId="0" fontId="26" fillId="57" borderId="16" applyNumberFormat="0" applyAlignment="0" applyProtection="0"/>
    <xf numFmtId="0" fontId="26" fillId="57" borderId="16" applyNumberFormat="0" applyAlignment="0" applyProtection="0"/>
    <xf numFmtId="0" fontId="26" fillId="57" borderId="16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26" fillId="57" borderId="16" applyNumberFormat="0" applyAlignment="0" applyProtection="0"/>
    <xf numFmtId="0" fontId="26" fillId="57" borderId="16" applyNumberFormat="0" applyAlignment="0" applyProtection="0"/>
    <xf numFmtId="0" fontId="26" fillId="57" borderId="16" applyNumberFormat="0" applyAlignment="0" applyProtection="0"/>
    <xf numFmtId="0" fontId="26" fillId="57" borderId="16" applyNumberFormat="0" applyAlignment="0" applyProtection="0"/>
    <xf numFmtId="0" fontId="26" fillId="57" borderId="16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13" fillId="12" borderId="10" applyNumberFormat="0" applyAlignment="0" applyProtection="0"/>
    <xf numFmtId="0" fontId="14" fillId="0" borderId="12" applyNumberFormat="0" applyFill="0" applyAlignment="0" applyProtection="0"/>
    <xf numFmtId="0" fontId="27" fillId="0" borderId="17" applyNumberFormat="0" applyFill="0" applyAlignment="0" applyProtection="0"/>
    <xf numFmtId="0" fontId="14" fillId="0" borderId="12" applyNumberFormat="0" applyFill="0" applyAlignment="0" applyProtection="0"/>
    <xf numFmtId="0" fontId="27" fillId="0" borderId="17" applyNumberFormat="0" applyFill="0" applyAlignment="0" applyProtection="0"/>
    <xf numFmtId="0" fontId="27" fillId="0" borderId="17" applyNumberFormat="0" applyFill="0" applyAlignment="0" applyProtection="0"/>
    <xf numFmtId="0" fontId="14" fillId="0" borderId="12" applyNumberFormat="0" applyFill="0" applyAlignment="0" applyProtection="0"/>
    <xf numFmtId="0" fontId="27" fillId="0" borderId="17" applyNumberFormat="0" applyFill="0" applyAlignment="0" applyProtection="0"/>
    <xf numFmtId="0" fontId="27" fillId="0" borderId="17" applyNumberFormat="0" applyFill="0" applyAlignment="0" applyProtection="0"/>
    <xf numFmtId="0" fontId="27" fillId="0" borderId="17" applyNumberFormat="0" applyFill="0" applyAlignment="0" applyProtection="0"/>
    <xf numFmtId="0" fontId="27" fillId="0" borderId="17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27" fillId="0" borderId="17" applyNumberFormat="0" applyFill="0" applyAlignment="0" applyProtection="0"/>
    <xf numFmtId="0" fontId="27" fillId="0" borderId="17" applyNumberFormat="0" applyFill="0" applyAlignment="0" applyProtection="0"/>
    <xf numFmtId="0" fontId="27" fillId="0" borderId="17" applyNumberFormat="0" applyFill="0" applyAlignment="0" applyProtection="0"/>
    <xf numFmtId="0" fontId="27" fillId="0" borderId="17" applyNumberFormat="0" applyFill="0" applyAlignment="0" applyProtection="0"/>
    <xf numFmtId="0" fontId="27" fillId="0" borderId="17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" fillId="58" borderId="18" applyNumberFormat="0" applyFont="0" applyAlignment="0" applyProtection="0"/>
    <xf numFmtId="0" fontId="3" fillId="14" borderId="14" applyNumberFormat="0" applyFont="0" applyAlignment="0" applyProtection="0"/>
    <xf numFmtId="0" fontId="1" fillId="58" borderId="18" applyNumberFormat="0" applyFont="0" applyAlignment="0" applyProtection="0"/>
    <xf numFmtId="0" fontId="1" fillId="58" borderId="18" applyNumberFormat="0" applyFont="0" applyAlignment="0" applyProtection="0"/>
    <xf numFmtId="0" fontId="3" fillId="14" borderId="14" applyNumberFormat="0" applyFont="0" applyAlignment="0" applyProtection="0"/>
    <xf numFmtId="0" fontId="1" fillId="58" borderId="18" applyNumberFormat="0" applyFont="0" applyAlignment="0" applyProtection="0"/>
    <xf numFmtId="0" fontId="1" fillId="58" borderId="18" applyNumberFormat="0" applyFont="0" applyAlignment="0" applyProtection="0"/>
    <xf numFmtId="0" fontId="1" fillId="58" borderId="18" applyNumberFormat="0" applyFont="0" applyAlignment="0" applyProtection="0"/>
    <xf numFmtId="0" fontId="1" fillId="58" borderId="18" applyNumberFormat="0" applyFont="0" applyAlignment="0" applyProtection="0"/>
    <xf numFmtId="0" fontId="1" fillId="58" borderId="18" applyNumberFormat="0" applyFont="0" applyAlignment="0" applyProtection="0"/>
    <xf numFmtId="0" fontId="1" fillId="58" borderId="18" applyNumberFormat="0" applyFont="0" applyAlignment="0" applyProtection="0"/>
    <xf numFmtId="0" fontId="1" fillId="58" borderId="18" applyNumberFormat="0" applyFont="0" applyAlignment="0" applyProtection="0"/>
    <xf numFmtId="0" fontId="1" fillId="58" borderId="18" applyNumberFormat="0" applyFont="0" applyAlignment="0" applyProtection="0"/>
    <xf numFmtId="0" fontId="1" fillId="58" borderId="18" applyNumberFormat="0" applyFont="0" applyAlignment="0" applyProtection="0"/>
    <xf numFmtId="0" fontId="1" fillId="58" borderId="18" applyNumberFormat="0" applyFont="0" applyAlignment="0" applyProtection="0"/>
    <xf numFmtId="0" fontId="1" fillId="58" borderId="18" applyNumberFormat="0" applyFont="0" applyAlignment="0" applyProtection="0"/>
    <xf numFmtId="0" fontId="1" fillId="58" borderId="18" applyNumberFormat="0" applyFont="0" applyAlignment="0" applyProtection="0"/>
    <xf numFmtId="0" fontId="1" fillId="58" borderId="18" applyNumberFormat="0" applyFont="0" applyAlignment="0" applyProtection="0"/>
    <xf numFmtId="0" fontId="1" fillId="58" borderId="18" applyNumberFormat="0" applyFont="0" applyAlignment="0" applyProtection="0"/>
    <xf numFmtId="0" fontId="1" fillId="58" borderId="18" applyNumberFormat="0" applyFont="0" applyAlignment="0" applyProtection="0"/>
    <xf numFmtId="0" fontId="1" fillId="58" borderId="18" applyNumberFormat="0" applyFont="0" applyAlignment="0" applyProtection="0"/>
    <xf numFmtId="0" fontId="1" fillId="58" borderId="18" applyNumberFormat="0" applyFont="0" applyAlignment="0" applyProtection="0"/>
    <xf numFmtId="0" fontId="1" fillId="58" borderId="18" applyNumberFormat="0" applyFont="0" applyAlignment="0" applyProtection="0"/>
    <xf numFmtId="0" fontId="1" fillId="58" borderId="18" applyNumberFormat="0" applyFont="0" applyAlignment="0" applyProtection="0"/>
    <xf numFmtId="0" fontId="1" fillId="58" borderId="18" applyNumberFormat="0" applyFont="0" applyAlignment="0" applyProtection="0"/>
    <xf numFmtId="0" fontId="1" fillId="58" borderId="18" applyNumberFormat="0" applyFont="0" applyAlignment="0" applyProtection="0"/>
    <xf numFmtId="0" fontId="1" fillId="58" borderId="18" applyNumberFormat="0" applyFont="0" applyAlignment="0" applyProtection="0"/>
    <xf numFmtId="0" fontId="1" fillId="58" borderId="18" applyNumberFormat="0" applyFont="0" applyAlignment="0" applyProtection="0"/>
    <xf numFmtId="0" fontId="1" fillId="58" borderId="18" applyNumberFormat="0" applyFont="0" applyAlignment="0" applyProtection="0"/>
    <xf numFmtId="0" fontId="1" fillId="58" borderId="18" applyNumberFormat="0" applyFont="0" applyAlignment="0" applyProtection="0"/>
    <xf numFmtId="0" fontId="1" fillId="58" borderId="18" applyNumberFormat="0" applyFont="0" applyAlignment="0" applyProtection="0"/>
    <xf numFmtId="0" fontId="1" fillId="58" borderId="18" applyNumberFormat="0" applyFont="0" applyAlignment="0" applyProtection="0"/>
    <xf numFmtId="0" fontId="1" fillId="58" borderId="18" applyNumberFormat="0" applyFont="0" applyAlignment="0" applyProtection="0"/>
    <xf numFmtId="0" fontId="11" fillId="11" borderId="10" applyNumberFormat="0" applyAlignment="0" applyProtection="0"/>
    <xf numFmtId="0" fontId="28" fillId="44" borderId="16" applyNumberFormat="0" applyAlignment="0" applyProtection="0"/>
    <xf numFmtId="0" fontId="11" fillId="11" borderId="10" applyNumberFormat="0" applyAlignment="0" applyProtection="0"/>
    <xf numFmtId="0" fontId="28" fillId="44" borderId="16" applyNumberFormat="0" applyAlignment="0" applyProtection="0"/>
    <xf numFmtId="0" fontId="28" fillId="44" borderId="16" applyNumberFormat="0" applyAlignment="0" applyProtection="0"/>
    <xf numFmtId="0" fontId="11" fillId="11" borderId="10" applyNumberFormat="0" applyAlignment="0" applyProtection="0"/>
    <xf numFmtId="0" fontId="28" fillId="44" borderId="16" applyNumberFormat="0" applyAlignment="0" applyProtection="0"/>
    <xf numFmtId="0" fontId="28" fillId="44" borderId="16" applyNumberFormat="0" applyAlignment="0" applyProtection="0"/>
    <xf numFmtId="0" fontId="28" fillId="44" borderId="16" applyNumberFormat="0" applyAlignment="0" applyProtection="0"/>
    <xf numFmtId="0" fontId="28" fillId="44" borderId="16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28" fillId="44" borderId="16" applyNumberFormat="0" applyAlignment="0" applyProtection="0"/>
    <xf numFmtId="0" fontId="28" fillId="44" borderId="16" applyNumberFormat="0" applyAlignment="0" applyProtection="0"/>
    <xf numFmtId="0" fontId="28" fillId="44" borderId="16" applyNumberFormat="0" applyAlignment="0" applyProtection="0"/>
    <xf numFmtId="0" fontId="28" fillId="44" borderId="16" applyNumberFormat="0" applyAlignment="0" applyProtection="0"/>
    <xf numFmtId="0" fontId="28" fillId="44" borderId="16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0" fontId="11" fillId="11" borderId="10" applyNumberFormat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9" fillId="9" borderId="0" applyNumberFormat="0" applyBorder="0" applyAlignment="0" applyProtection="0"/>
    <xf numFmtId="0" fontId="29" fillId="40" borderId="0" applyNumberFormat="0" applyBorder="0" applyAlignment="0" applyProtection="0"/>
    <xf numFmtId="0" fontId="9" fillId="9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9" fillId="9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0" fillId="10" borderId="0" applyNumberFormat="0" applyBorder="0" applyAlignment="0" applyProtection="0"/>
    <xf numFmtId="0" fontId="32" fillId="59" borderId="0" applyNumberFormat="0" applyBorder="0" applyAlignment="0" applyProtection="0"/>
    <xf numFmtId="0" fontId="10" fillId="10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10" fillId="10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8" borderId="0" applyNumberFormat="0" applyBorder="0" applyAlignment="0" applyProtection="0"/>
    <xf numFmtId="0" fontId="21" fillId="41" borderId="0" applyNumberFormat="0" applyBorder="0" applyAlignment="0" applyProtection="0"/>
    <xf numFmtId="0" fontId="8" fillId="8" borderId="0" applyNumberFormat="0" applyBorder="0" applyAlignment="0" applyProtection="0"/>
    <xf numFmtId="0" fontId="21" fillId="41" borderId="0" applyNumberFormat="0" applyBorder="0" applyAlignment="0" applyProtection="0"/>
    <xf numFmtId="0" fontId="21" fillId="41" borderId="0" applyNumberFormat="0" applyBorder="0" applyAlignment="0" applyProtection="0"/>
    <xf numFmtId="0" fontId="8" fillId="8" borderId="0" applyNumberFormat="0" applyBorder="0" applyAlignment="0" applyProtection="0"/>
    <xf numFmtId="0" fontId="21" fillId="41" borderId="0" applyNumberFormat="0" applyBorder="0" applyAlignment="0" applyProtection="0"/>
    <xf numFmtId="0" fontId="21" fillId="41" borderId="0" applyNumberFormat="0" applyBorder="0" applyAlignment="0" applyProtection="0"/>
    <xf numFmtId="0" fontId="21" fillId="41" borderId="0" applyNumberFormat="0" applyBorder="0" applyAlignment="0" applyProtection="0"/>
    <xf numFmtId="0" fontId="21" fillId="41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21" fillId="41" borderId="0" applyNumberFormat="0" applyBorder="0" applyAlignment="0" applyProtection="0"/>
    <xf numFmtId="0" fontId="21" fillId="41" borderId="0" applyNumberFormat="0" applyBorder="0" applyAlignment="0" applyProtection="0"/>
    <xf numFmtId="0" fontId="21" fillId="41" borderId="0" applyNumberFormat="0" applyBorder="0" applyAlignment="0" applyProtection="0"/>
    <xf numFmtId="0" fontId="21" fillId="41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12" fillId="12" borderId="11" applyNumberFormat="0" applyAlignment="0" applyProtection="0"/>
    <xf numFmtId="0" fontId="33" fillId="57" borderId="20" applyNumberFormat="0" applyAlignment="0" applyProtection="0"/>
    <xf numFmtId="0" fontId="12" fillId="12" borderId="11" applyNumberFormat="0" applyAlignment="0" applyProtection="0"/>
    <xf numFmtId="0" fontId="33" fillId="57" borderId="20" applyNumberFormat="0" applyAlignment="0" applyProtection="0"/>
    <xf numFmtId="0" fontId="33" fillId="57" borderId="20" applyNumberFormat="0" applyAlignment="0" applyProtection="0"/>
    <xf numFmtId="0" fontId="12" fillId="12" borderId="11" applyNumberFormat="0" applyAlignment="0" applyProtection="0"/>
    <xf numFmtId="0" fontId="33" fillId="57" borderId="20" applyNumberFormat="0" applyAlignment="0" applyProtection="0"/>
    <xf numFmtId="0" fontId="33" fillId="57" borderId="20" applyNumberFormat="0" applyAlignment="0" applyProtection="0"/>
    <xf numFmtId="0" fontId="33" fillId="57" borderId="20" applyNumberFormat="0" applyAlignment="0" applyProtection="0"/>
    <xf numFmtId="0" fontId="33" fillId="57" borderId="20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33" fillId="57" borderId="20" applyNumberFormat="0" applyAlignment="0" applyProtection="0"/>
    <xf numFmtId="0" fontId="33" fillId="57" borderId="20" applyNumberFormat="0" applyAlignment="0" applyProtection="0"/>
    <xf numFmtId="0" fontId="33" fillId="57" borderId="20" applyNumberFormat="0" applyAlignment="0" applyProtection="0"/>
    <xf numFmtId="0" fontId="33" fillId="57" borderId="20" applyNumberFormat="0" applyAlignment="0" applyProtection="0"/>
    <xf numFmtId="0" fontId="33" fillId="57" borderId="20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12" fillId="12" borderId="11" applyNumberFormat="0" applyAlignment="0" applyProtection="0"/>
    <xf numFmtId="0" fontId="17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7" applyNumberFormat="0" applyFill="0" applyAlignment="0" applyProtection="0"/>
    <xf numFmtId="0" fontId="36" fillId="0" borderId="21" applyNumberFormat="0" applyFill="0" applyAlignment="0" applyProtection="0"/>
    <xf numFmtId="0" fontId="5" fillId="0" borderId="7" applyNumberFormat="0" applyFill="0" applyAlignment="0" applyProtection="0"/>
    <xf numFmtId="0" fontId="36" fillId="0" borderId="21" applyNumberFormat="0" applyFill="0" applyAlignment="0" applyProtection="0"/>
    <xf numFmtId="0" fontId="36" fillId="0" borderId="21" applyNumberFormat="0" applyFill="0" applyAlignment="0" applyProtection="0"/>
    <xf numFmtId="0" fontId="5" fillId="0" borderId="7" applyNumberFormat="0" applyFill="0" applyAlignment="0" applyProtection="0"/>
    <xf numFmtId="0" fontId="36" fillId="0" borderId="21" applyNumberFormat="0" applyFill="0" applyAlignment="0" applyProtection="0"/>
    <xf numFmtId="0" fontId="36" fillId="0" borderId="21" applyNumberFormat="0" applyFill="0" applyAlignment="0" applyProtection="0"/>
    <xf numFmtId="0" fontId="36" fillId="0" borderId="21" applyNumberFormat="0" applyFill="0" applyAlignment="0" applyProtection="0"/>
    <xf numFmtId="0" fontId="36" fillId="0" borderId="21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36" fillId="0" borderId="21" applyNumberFormat="0" applyFill="0" applyAlignment="0" applyProtection="0"/>
    <xf numFmtId="0" fontId="36" fillId="0" borderId="21" applyNumberFormat="0" applyFill="0" applyAlignment="0" applyProtection="0"/>
    <xf numFmtId="0" fontId="36" fillId="0" borderId="21" applyNumberFormat="0" applyFill="0" applyAlignment="0" applyProtection="0"/>
    <xf numFmtId="0" fontId="36" fillId="0" borderId="21" applyNumberFormat="0" applyFill="0" applyAlignment="0" applyProtection="0"/>
    <xf numFmtId="0" fontId="36" fillId="0" borderId="21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5" fillId="0" borderId="7" applyNumberFormat="0" applyFill="0" applyAlignment="0" applyProtection="0"/>
    <xf numFmtId="0" fontId="6" fillId="0" borderId="8" applyNumberFormat="0" applyFill="0" applyAlignment="0" applyProtection="0"/>
    <xf numFmtId="0" fontId="37" fillId="0" borderId="22" applyNumberFormat="0" applyFill="0" applyAlignment="0" applyProtection="0"/>
    <xf numFmtId="0" fontId="6" fillId="0" borderId="8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6" fillId="0" borderId="8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37" fillId="0" borderId="22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6" fillId="0" borderId="8" applyNumberFormat="0" applyFill="0" applyAlignment="0" applyProtection="0"/>
    <xf numFmtId="0" fontId="7" fillId="0" borderId="9" applyNumberFormat="0" applyFill="0" applyAlignment="0" applyProtection="0"/>
    <xf numFmtId="0" fontId="38" fillId="0" borderId="23" applyNumberFormat="0" applyFill="0" applyAlignment="0" applyProtection="0"/>
    <xf numFmtId="0" fontId="7" fillId="0" borderId="9" applyNumberFormat="0" applyFill="0" applyAlignment="0" applyProtection="0"/>
    <xf numFmtId="0" fontId="38" fillId="0" borderId="23" applyNumberFormat="0" applyFill="0" applyAlignment="0" applyProtection="0"/>
    <xf numFmtId="0" fontId="38" fillId="0" borderId="23" applyNumberFormat="0" applyFill="0" applyAlignment="0" applyProtection="0"/>
    <xf numFmtId="0" fontId="7" fillId="0" borderId="9" applyNumberFormat="0" applyFill="0" applyAlignment="0" applyProtection="0"/>
    <xf numFmtId="0" fontId="38" fillId="0" borderId="23" applyNumberFormat="0" applyFill="0" applyAlignment="0" applyProtection="0"/>
    <xf numFmtId="0" fontId="38" fillId="0" borderId="23" applyNumberFormat="0" applyFill="0" applyAlignment="0" applyProtection="0"/>
    <xf numFmtId="0" fontId="38" fillId="0" borderId="23" applyNumberFormat="0" applyFill="0" applyAlignment="0" applyProtection="0"/>
    <xf numFmtId="0" fontId="38" fillId="0" borderId="23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38" fillId="0" borderId="23" applyNumberFormat="0" applyFill="0" applyAlignment="0" applyProtection="0"/>
    <xf numFmtId="0" fontId="38" fillId="0" borderId="23" applyNumberFormat="0" applyFill="0" applyAlignment="0" applyProtection="0"/>
    <xf numFmtId="0" fontId="38" fillId="0" borderId="23" applyNumberFormat="0" applyFill="0" applyAlignment="0" applyProtection="0"/>
    <xf numFmtId="0" fontId="38" fillId="0" borderId="23" applyNumberFormat="0" applyFill="0" applyAlignment="0" applyProtection="0"/>
    <xf numFmtId="0" fontId="38" fillId="0" borderId="23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7" fillId="0" borderId="9" applyNumberFormat="0" applyFill="0" applyAlignment="0" applyProtection="0"/>
    <xf numFmtId="0" fontId="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8" fillId="0" borderId="15" applyNumberFormat="0" applyFill="0" applyAlignment="0" applyProtection="0"/>
    <xf numFmtId="0" fontId="39" fillId="0" borderId="24" applyNumberFormat="0" applyFill="0" applyAlignment="0" applyProtection="0"/>
    <xf numFmtId="0" fontId="18" fillId="0" borderId="15" applyNumberFormat="0" applyFill="0" applyAlignment="0" applyProtection="0"/>
    <xf numFmtId="0" fontId="39" fillId="0" borderId="24" applyNumberFormat="0" applyFill="0" applyAlignment="0" applyProtection="0"/>
    <xf numFmtId="0" fontId="39" fillId="0" borderId="24" applyNumberFormat="0" applyFill="0" applyAlignment="0" applyProtection="0"/>
    <xf numFmtId="0" fontId="18" fillId="0" borderId="15" applyNumberFormat="0" applyFill="0" applyAlignment="0" applyProtection="0"/>
    <xf numFmtId="0" fontId="39" fillId="0" borderId="24" applyNumberFormat="0" applyFill="0" applyAlignment="0" applyProtection="0"/>
    <xf numFmtId="0" fontId="39" fillId="0" borderId="24" applyNumberFormat="0" applyFill="0" applyAlignment="0" applyProtection="0"/>
    <xf numFmtId="0" fontId="39" fillId="0" borderId="24" applyNumberFormat="0" applyFill="0" applyAlignment="0" applyProtection="0"/>
    <xf numFmtId="0" fontId="39" fillId="0" borderId="24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39" fillId="0" borderId="24" applyNumberFormat="0" applyFill="0" applyAlignment="0" applyProtection="0"/>
    <xf numFmtId="0" fontId="39" fillId="0" borderId="24" applyNumberFormat="0" applyFill="0" applyAlignment="0" applyProtection="0"/>
    <xf numFmtId="0" fontId="39" fillId="0" borderId="24" applyNumberFormat="0" applyFill="0" applyAlignment="0" applyProtection="0"/>
    <xf numFmtId="0" fontId="39" fillId="0" borderId="24" applyNumberFormat="0" applyFill="0" applyAlignment="0" applyProtection="0"/>
    <xf numFmtId="0" fontId="39" fillId="0" borderId="24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5" fillId="13" borderId="13" applyNumberFormat="0" applyAlignment="0" applyProtection="0"/>
    <xf numFmtId="0" fontId="40" fillId="60" borderId="25" applyNumberFormat="0" applyAlignment="0" applyProtection="0"/>
    <xf numFmtId="0" fontId="15" fillId="13" borderId="13" applyNumberFormat="0" applyAlignment="0" applyProtection="0"/>
    <xf numFmtId="0" fontId="40" fillId="60" borderId="25" applyNumberFormat="0" applyAlignment="0" applyProtection="0"/>
    <xf numFmtId="0" fontId="40" fillId="60" borderId="25" applyNumberFormat="0" applyAlignment="0" applyProtection="0"/>
    <xf numFmtId="0" fontId="15" fillId="13" borderId="13" applyNumberFormat="0" applyAlignment="0" applyProtection="0"/>
    <xf numFmtId="0" fontId="40" fillId="60" borderId="25" applyNumberFormat="0" applyAlignment="0" applyProtection="0"/>
    <xf numFmtId="0" fontId="40" fillId="60" borderId="25" applyNumberFormat="0" applyAlignment="0" applyProtection="0"/>
    <xf numFmtId="0" fontId="40" fillId="60" borderId="25" applyNumberFormat="0" applyAlignment="0" applyProtection="0"/>
    <xf numFmtId="0" fontId="40" fillId="60" borderId="25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40" fillId="60" borderId="25" applyNumberFormat="0" applyAlignment="0" applyProtection="0"/>
    <xf numFmtId="0" fontId="40" fillId="60" borderId="25" applyNumberFormat="0" applyAlignment="0" applyProtection="0"/>
    <xf numFmtId="0" fontId="40" fillId="60" borderId="25" applyNumberFormat="0" applyAlignment="0" applyProtection="0"/>
    <xf numFmtId="0" fontId="40" fillId="60" borderId="25" applyNumberFormat="0" applyAlignment="0" applyProtection="0"/>
    <xf numFmtId="0" fontId="40" fillId="60" borderId="25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15" fillId="13" borderId="13" applyNumberFormat="0" applyAlignment="0" applyProtection="0"/>
    <xf numFmtId="0" fontId="3" fillId="0" borderId="0"/>
    <xf numFmtId="0" fontId="23" fillId="0" borderId="0"/>
    <xf numFmtId="165" fontId="3" fillId="0" borderId="0" applyFont="0" applyFill="0" applyBorder="0" applyAlignment="0" applyProtection="0"/>
    <xf numFmtId="0" fontId="22" fillId="0" borderId="0"/>
    <xf numFmtId="167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1" fillId="0" borderId="0"/>
    <xf numFmtId="165" fontId="3" fillId="0" borderId="0" applyFont="0" applyFill="0" applyBorder="0" applyAlignment="0" applyProtection="0"/>
    <xf numFmtId="0" fontId="3" fillId="0" borderId="0"/>
    <xf numFmtId="0" fontId="1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0" fontId="48" fillId="0" borderId="0" applyBorder="0" applyProtection="0"/>
    <xf numFmtId="174" fontId="45" fillId="0" borderId="0" applyFont="0" applyFill="0" applyBorder="0" applyAlignment="0" applyProtection="0"/>
    <xf numFmtId="0" fontId="44" fillId="0" borderId="0"/>
    <xf numFmtId="169" fontId="44" fillId="0" borderId="0"/>
    <xf numFmtId="0" fontId="49" fillId="0" borderId="0"/>
    <xf numFmtId="169" fontId="49" fillId="0" borderId="0"/>
    <xf numFmtId="0" fontId="44" fillId="0" borderId="0"/>
    <xf numFmtId="169" fontId="44" fillId="0" borderId="0"/>
    <xf numFmtId="0" fontId="44" fillId="0" borderId="0"/>
    <xf numFmtId="169" fontId="44" fillId="0" borderId="0"/>
    <xf numFmtId="0" fontId="50" fillId="0" borderId="0" applyNumberFormat="0" applyFill="0" applyBorder="0" applyProtection="0">
      <alignment horizontal="centerContinuous"/>
    </xf>
    <xf numFmtId="169" fontId="50" fillId="0" borderId="0" applyNumberFormat="0" applyFill="0" applyBorder="0" applyProtection="0">
      <alignment horizontal="centerContinuous"/>
    </xf>
    <xf numFmtId="175" fontId="51" fillId="0" borderId="0" applyFont="0" applyFill="0" applyBorder="0" applyAlignment="0" applyProtection="0"/>
    <xf numFmtId="176" fontId="51" fillId="0" borderId="0" applyFont="0" applyFill="0" applyBorder="0" applyAlignment="0" applyProtection="0"/>
    <xf numFmtId="177" fontId="52" fillId="61" borderId="2" applyFont="0" applyFill="0" applyBorder="0" applyProtection="0">
      <alignment vertical="center"/>
    </xf>
    <xf numFmtId="178" fontId="51" fillId="0" borderId="0" applyFont="0" applyFill="0" applyBorder="0" applyAlignment="0" applyProtection="0"/>
    <xf numFmtId="179" fontId="51" fillId="0" borderId="0" applyFont="0" applyFill="0" applyBorder="0" applyAlignment="0" applyProtection="0"/>
    <xf numFmtId="0" fontId="53" fillId="0" borderId="29"/>
    <xf numFmtId="169" fontId="53" fillId="0" borderId="29"/>
    <xf numFmtId="0" fontId="54" fillId="0" borderId="0" applyNumberFormat="0" applyFill="0" applyBorder="0" applyAlignment="0" applyProtection="0"/>
    <xf numFmtId="169" fontId="54" fillId="0" borderId="0" applyNumberFormat="0" applyFill="0" applyBorder="0" applyAlignment="0" applyProtection="0"/>
    <xf numFmtId="0" fontId="55" fillId="63" borderId="0" applyBorder="0">
      <alignment horizontal="left" vertical="center" indent="1"/>
    </xf>
    <xf numFmtId="169" fontId="55" fillId="63" borderId="0" applyBorder="0">
      <alignment horizontal="left" vertical="center" indent="1"/>
    </xf>
    <xf numFmtId="0" fontId="56" fillId="0" borderId="0"/>
    <xf numFmtId="180" fontId="57" fillId="0" borderId="0"/>
    <xf numFmtId="180" fontId="57" fillId="0" borderId="0"/>
    <xf numFmtId="180" fontId="57" fillId="0" borderId="0"/>
    <xf numFmtId="180" fontId="57" fillId="0" borderId="0"/>
    <xf numFmtId="180" fontId="57" fillId="0" borderId="0"/>
    <xf numFmtId="180" fontId="57" fillId="0" borderId="0"/>
    <xf numFmtId="180" fontId="57" fillId="0" borderId="0"/>
    <xf numFmtId="180" fontId="57" fillId="0" borderId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79" fontId="58" fillId="0" borderId="0" applyFont="0" applyFill="0" applyBorder="0" applyAlignment="0" applyProtection="0"/>
    <xf numFmtId="3" fontId="1" fillId="62" borderId="0">
      <protection hidden="1"/>
    </xf>
    <xf numFmtId="3" fontId="1" fillId="62" borderId="0">
      <protection hidden="1"/>
    </xf>
    <xf numFmtId="0" fontId="1" fillId="62" borderId="0">
      <protection hidden="1"/>
    </xf>
    <xf numFmtId="169" fontId="1" fillId="62" borderId="0">
      <protection hidden="1"/>
    </xf>
    <xf numFmtId="169" fontId="1" fillId="62" borderId="0">
      <protection hidden="1"/>
    </xf>
    <xf numFmtId="0" fontId="1" fillId="62" borderId="0">
      <protection hidden="1"/>
    </xf>
    <xf numFmtId="0" fontId="59" fillId="62" borderId="0">
      <protection hidden="1"/>
    </xf>
    <xf numFmtId="169" fontId="59" fillId="62" borderId="0">
      <protection hidden="1"/>
    </xf>
    <xf numFmtId="182" fontId="20" fillId="62" borderId="0">
      <protection hidden="1"/>
    </xf>
    <xf numFmtId="0" fontId="59" fillId="64" borderId="0">
      <protection hidden="1"/>
    </xf>
    <xf numFmtId="183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184" fontId="60" fillId="0" borderId="0"/>
    <xf numFmtId="185" fontId="60" fillId="0" borderId="0"/>
    <xf numFmtId="0" fontId="59" fillId="0" borderId="0" applyFont="0" applyFill="0" applyBorder="0" applyAlignment="0" applyProtection="0"/>
    <xf numFmtId="186" fontId="61" fillId="65" borderId="4" applyFill="0" applyBorder="0">
      <alignment horizontal="right"/>
    </xf>
    <xf numFmtId="187" fontId="1" fillId="66" borderId="6" applyFont="0" applyFill="0" applyBorder="0" applyAlignment="0" applyProtection="0"/>
    <xf numFmtId="187" fontId="1" fillId="66" borderId="6" applyFont="0" applyFill="0" applyBorder="0" applyAlignment="0" applyProtection="0"/>
    <xf numFmtId="188" fontId="1" fillId="66" borderId="0" applyFont="0" applyFill="0" applyBorder="0" applyAlignment="0" applyProtection="0"/>
    <xf numFmtId="188" fontId="1" fillId="66" borderId="0" applyFont="0" applyFill="0" applyBorder="0" applyAlignment="0" applyProtection="0"/>
    <xf numFmtId="189" fontId="1" fillId="0" borderId="27"/>
    <xf numFmtId="189" fontId="1" fillId="0" borderId="27"/>
    <xf numFmtId="186" fontId="61" fillId="65" borderId="4" applyFill="0" applyBorder="0">
      <alignment horizontal="right"/>
    </xf>
    <xf numFmtId="190" fontId="61" fillId="0" borderId="0" applyFill="0" applyBorder="0">
      <alignment horizontal="right"/>
    </xf>
    <xf numFmtId="0" fontId="59" fillId="0" borderId="0">
      <protection hidden="1"/>
    </xf>
    <xf numFmtId="169" fontId="59" fillId="0" borderId="0">
      <protection hidden="1"/>
    </xf>
    <xf numFmtId="0" fontId="1" fillId="0" borderId="0">
      <protection hidden="1"/>
    </xf>
    <xf numFmtId="169" fontId="1" fillId="0" borderId="0">
      <protection hidden="1"/>
    </xf>
    <xf numFmtId="169" fontId="1" fillId="0" borderId="0">
      <protection hidden="1"/>
    </xf>
    <xf numFmtId="0" fontId="2" fillId="0" borderId="0">
      <protection hidden="1"/>
    </xf>
    <xf numFmtId="169" fontId="2" fillId="0" borderId="0">
      <protection hidden="1"/>
    </xf>
    <xf numFmtId="3" fontId="59" fillId="0" borderId="30"/>
    <xf numFmtId="38" fontId="2" fillId="0" borderId="0" applyFont="0" applyFill="0" applyBorder="0" applyAlignment="0" applyProtection="0"/>
    <xf numFmtId="40" fontId="2" fillId="0" borderId="0" applyFont="0" applyFill="0" applyBorder="0" applyAlignment="0" applyProtection="0"/>
    <xf numFmtId="3" fontId="62" fillId="65" borderId="0" applyNumberFormat="0">
      <protection locked="0"/>
    </xf>
    <xf numFmtId="0" fontId="60" fillId="67" borderId="1"/>
    <xf numFmtId="169" fontId="60" fillId="67" borderId="1"/>
    <xf numFmtId="0" fontId="63" fillId="0" borderId="0" applyNumberFormat="0" applyFill="0" applyBorder="0" applyAlignment="0" applyProtection="0"/>
    <xf numFmtId="169" fontId="63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169" fontId="64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169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169" fontId="47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169" fontId="2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169" fontId="60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169" fontId="65" fillId="0" borderId="0" applyNumberFormat="0" applyFill="0" applyBorder="0" applyAlignment="0" applyProtection="0"/>
    <xf numFmtId="191" fontId="1" fillId="66" borderId="0" applyFont="0" applyFill="0" applyBorder="0" applyAlignment="0"/>
    <xf numFmtId="191" fontId="1" fillId="66" borderId="0" applyFont="0" applyFill="0" applyBorder="0" applyAlignment="0"/>
    <xf numFmtId="0" fontId="66" fillId="0" borderId="0" applyNumberFormat="0" applyFill="0" applyBorder="0" applyAlignment="0" applyProtection="0">
      <alignment vertical="top"/>
      <protection locked="0"/>
    </xf>
    <xf numFmtId="0" fontId="60" fillId="0" borderId="0">
      <protection hidden="1"/>
    </xf>
    <xf numFmtId="169" fontId="60" fillId="0" borderId="0">
      <protection hidden="1"/>
    </xf>
    <xf numFmtId="38" fontId="60" fillId="62" borderId="0" applyNumberFormat="0" applyBorder="0" applyAlignment="0" applyProtection="0"/>
    <xf numFmtId="177" fontId="67" fillId="68" borderId="26" applyBorder="0" applyAlignment="0">
      <alignment horizontal="left" vertical="center" indent="1"/>
    </xf>
    <xf numFmtId="177" fontId="68" fillId="62" borderId="31" applyBorder="0">
      <alignment horizontal="left" vertical="center" indent="1"/>
    </xf>
    <xf numFmtId="0" fontId="68" fillId="69" borderId="28" applyNumberFormat="0" applyBorder="0">
      <alignment horizontal="left" vertical="top" indent="1"/>
    </xf>
    <xf numFmtId="169" fontId="68" fillId="69" borderId="28" applyNumberFormat="0" applyBorder="0">
      <alignment horizontal="left" vertical="top" indent="1"/>
    </xf>
    <xf numFmtId="0" fontId="68" fillId="61" borderId="0" applyBorder="0">
      <alignment horizontal="left" vertical="center" indent="1"/>
    </xf>
    <xf numFmtId="169" fontId="68" fillId="61" borderId="0" applyBorder="0">
      <alignment horizontal="left" vertical="center" indent="1"/>
    </xf>
    <xf numFmtId="0" fontId="68" fillId="0" borderId="28" applyNumberFormat="0" applyFill="0">
      <alignment horizontal="centerContinuous" vertical="top"/>
    </xf>
    <xf numFmtId="169" fontId="68" fillId="0" borderId="28" applyNumberFormat="0" applyFill="0">
      <alignment horizontal="centerContinuous" vertical="top"/>
    </xf>
    <xf numFmtId="0" fontId="69" fillId="65" borderId="0" applyNumberFormat="0" applyBorder="0" applyAlignment="0" applyProtection="0"/>
    <xf numFmtId="0" fontId="70" fillId="0" borderId="0"/>
    <xf numFmtId="169" fontId="70" fillId="0" borderId="0"/>
    <xf numFmtId="0" fontId="71" fillId="0" borderId="0">
      <protection locked="0"/>
    </xf>
    <xf numFmtId="169" fontId="71" fillId="0" borderId="0">
      <protection locked="0"/>
    </xf>
    <xf numFmtId="3" fontId="72" fillId="0" borderId="0">
      <protection hidden="1"/>
    </xf>
    <xf numFmtId="3" fontId="73" fillId="0" borderId="0" applyNumberFormat="0" applyBorder="0" applyAlignment="0" applyProtection="0"/>
    <xf numFmtId="169" fontId="69" fillId="65" borderId="0" applyNumberFormat="0" applyBorder="0" applyAlignment="0" applyProtection="0"/>
    <xf numFmtId="9" fontId="71" fillId="0" borderId="0" applyNumberFormat="0">
      <protection locked="0"/>
    </xf>
    <xf numFmtId="0" fontId="74" fillId="65" borderId="0" applyNumberFormat="0" applyBorder="0" applyAlignment="0" applyProtection="0"/>
    <xf numFmtId="0" fontId="75" fillId="0" borderId="0">
      <alignment vertical="center"/>
    </xf>
    <xf numFmtId="169" fontId="75" fillId="0" borderId="0">
      <alignment vertical="center"/>
    </xf>
    <xf numFmtId="0" fontId="75" fillId="0" borderId="0"/>
    <xf numFmtId="169" fontId="75" fillId="0" borderId="0"/>
    <xf numFmtId="0" fontId="59" fillId="0" borderId="0"/>
    <xf numFmtId="169" fontId="59" fillId="0" borderId="0"/>
    <xf numFmtId="3" fontId="76" fillId="0" borderId="0">
      <protection hidden="1"/>
    </xf>
    <xf numFmtId="0" fontId="77" fillId="0" borderId="0" applyNumberFormat="0" applyFill="0" applyBorder="0" applyAlignment="0" applyProtection="0">
      <alignment vertical="top"/>
      <protection locked="0"/>
    </xf>
    <xf numFmtId="3" fontId="78" fillId="0" borderId="1"/>
    <xf numFmtId="9" fontId="78" fillId="0" borderId="1"/>
    <xf numFmtId="0" fontId="78" fillId="0" borderId="1"/>
    <xf numFmtId="169" fontId="78" fillId="0" borderId="1"/>
    <xf numFmtId="10" fontId="78" fillId="0" borderId="1"/>
    <xf numFmtId="0" fontId="78" fillId="0" borderId="1"/>
    <xf numFmtId="169" fontId="78" fillId="0" borderId="1"/>
    <xf numFmtId="4" fontId="78" fillId="0" borderId="1"/>
    <xf numFmtId="10" fontId="60" fillId="66" borderId="1" applyNumberFormat="0" applyBorder="0" applyAlignment="0" applyProtection="0"/>
    <xf numFmtId="185" fontId="60" fillId="0" borderId="0"/>
    <xf numFmtId="3" fontId="1" fillId="65" borderId="0">
      <protection locked="0"/>
    </xf>
    <xf numFmtId="3" fontId="1" fillId="65" borderId="0">
      <protection locked="0"/>
    </xf>
    <xf numFmtId="3" fontId="59" fillId="65" borderId="0"/>
    <xf numFmtId="3" fontId="1" fillId="65" borderId="0"/>
    <xf numFmtId="192" fontId="60" fillId="0" borderId="0"/>
    <xf numFmtId="193" fontId="60" fillId="0" borderId="0"/>
    <xf numFmtId="3" fontId="59" fillId="65" borderId="0"/>
    <xf numFmtId="3" fontId="59" fillId="65" borderId="0">
      <protection locked="0"/>
    </xf>
    <xf numFmtId="3" fontId="59" fillId="65" borderId="0"/>
    <xf numFmtId="194" fontId="60" fillId="0" borderId="0"/>
    <xf numFmtId="192" fontId="79" fillId="66" borderId="0" applyNumberFormat="0" applyBorder="0" applyAlignment="0">
      <protection locked="0"/>
    </xf>
    <xf numFmtId="165" fontId="23" fillId="0" borderId="0" applyFont="0" applyFill="0" applyBorder="0" applyAlignment="0" applyProtection="0"/>
    <xf numFmtId="173" fontId="23" fillId="0" borderId="0" applyBorder="0" applyProtection="0"/>
    <xf numFmtId="167" fontId="1" fillId="0" borderId="0" applyFont="0" applyFill="0" applyBorder="0" applyAlignment="0" applyProtection="0"/>
    <xf numFmtId="167" fontId="21" fillId="0" borderId="0" applyFont="0" applyFill="0" applyBorder="0" applyAlignment="0" applyProtection="0"/>
    <xf numFmtId="173" fontId="23" fillId="0" borderId="0" applyBorder="0" applyProtection="0"/>
    <xf numFmtId="195" fontId="1" fillId="0" borderId="0" applyFont="0" applyFill="0" applyBorder="0" applyAlignment="0" applyProtection="0"/>
    <xf numFmtId="196" fontId="60" fillId="62" borderId="0" applyFont="0" applyBorder="0" applyAlignment="0" applyProtection="0">
      <alignment horizontal="right"/>
      <protection hidden="1"/>
    </xf>
    <xf numFmtId="37" fontId="80" fillId="0" borderId="0"/>
    <xf numFmtId="0" fontId="81" fillId="62" borderId="0">
      <alignment horizontal="left" indent="1"/>
    </xf>
    <xf numFmtId="197" fontId="57" fillId="0" borderId="0"/>
    <xf numFmtId="38" fontId="60" fillId="0" borderId="1" applyFont="0" applyFill="0" applyBorder="0" applyAlignment="0" applyProtection="0"/>
    <xf numFmtId="198" fontId="1" fillId="0" borderId="0" applyFont="0" applyFill="0" applyBorder="0" applyAlignment="0"/>
    <xf numFmtId="198" fontId="1" fillId="0" borderId="0" applyFont="0" applyFill="0" applyBorder="0" applyAlignment="0"/>
    <xf numFmtId="40" fontId="60" fillId="0" borderId="0" applyFont="0" applyFill="0" applyBorder="0" applyAlignment="0"/>
    <xf numFmtId="199" fontId="1" fillId="0" borderId="0" applyFont="0" applyFill="0" applyBorder="0" applyAlignment="0"/>
    <xf numFmtId="199" fontId="1" fillId="0" borderId="0" applyFont="0" applyFill="0" applyBorder="0" applyAlignment="0"/>
    <xf numFmtId="169" fontId="3" fillId="0" borderId="0"/>
    <xf numFmtId="0" fontId="3" fillId="0" borderId="0"/>
    <xf numFmtId="0" fontId="23" fillId="0" borderId="0" applyBorder="0" applyProtection="0"/>
    <xf numFmtId="169" fontId="3" fillId="0" borderId="0"/>
    <xf numFmtId="0" fontId="45" fillId="0" borderId="0"/>
    <xf numFmtId="0" fontId="82" fillId="0" borderId="0" applyBorder="0" applyProtection="0"/>
    <xf numFmtId="169" fontId="3" fillId="0" borderId="0"/>
    <xf numFmtId="0" fontId="41" fillId="0" borderId="0"/>
    <xf numFmtId="169" fontId="3" fillId="0" borderId="0"/>
    <xf numFmtId="198" fontId="1" fillId="0" borderId="0" applyNumberFormat="0" applyFill="0" applyBorder="0" applyAlignment="0" applyProtection="0"/>
    <xf numFmtId="198" fontId="1" fillId="0" borderId="0" applyNumberFormat="0" applyFill="0" applyBorder="0" applyAlignment="0" applyProtection="0"/>
    <xf numFmtId="200" fontId="1" fillId="0" borderId="0" applyFont="0" applyFill="0" applyBorder="0" applyAlignment="0" applyProtection="0"/>
    <xf numFmtId="200" fontId="1" fillId="0" borderId="0" applyFont="0" applyFill="0" applyBorder="0" applyAlignment="0" applyProtection="0"/>
    <xf numFmtId="0" fontId="83" fillId="0" borderId="0"/>
    <xf numFmtId="0" fontId="82" fillId="0" borderId="0"/>
    <xf numFmtId="201" fontId="60" fillId="0" borderId="0" applyFont="0" applyFill="0" applyBorder="0" applyAlignment="0" applyProtection="0"/>
    <xf numFmtId="0" fontId="84" fillId="0" borderId="0"/>
    <xf numFmtId="202" fontId="60" fillId="0" borderId="0" applyFont="0" applyFill="0" applyBorder="0" applyAlignment="0" applyProtection="0"/>
    <xf numFmtId="203" fontId="1" fillId="0" borderId="0" applyFont="0" applyFill="0" applyBorder="0" applyAlignment="0"/>
    <xf numFmtId="203" fontId="1" fillId="0" borderId="0" applyFont="0" applyFill="0" applyBorder="0" applyAlignment="0"/>
    <xf numFmtId="181" fontId="1" fillId="0" borderId="0" applyFont="0" applyFill="0" applyBorder="0" applyAlignment="0"/>
    <xf numFmtId="181" fontId="1" fillId="0" borderId="0" applyFont="0" applyFill="0" applyBorder="0" applyAlignment="0"/>
    <xf numFmtId="174" fontId="1" fillId="0" borderId="0" applyFont="0" applyFill="0" applyBorder="0" applyAlignment="0"/>
    <xf numFmtId="174" fontId="1" fillId="0" borderId="0" applyFont="0" applyFill="0" applyBorder="0" applyAlignment="0"/>
    <xf numFmtId="3" fontId="59" fillId="0" borderId="0"/>
    <xf numFmtId="204" fontId="20" fillId="0" borderId="0">
      <protection hidden="1"/>
    </xf>
    <xf numFmtId="3" fontId="59" fillId="0" borderId="0"/>
    <xf numFmtId="181" fontId="1" fillId="0" borderId="0" applyFont="0" applyFill="0" applyBorder="0" applyAlignment="0" applyProtection="0"/>
    <xf numFmtId="205" fontId="60" fillId="0" borderId="0" applyFont="0" applyFill="0" applyBorder="0" applyAlignment="0" applyProtection="0"/>
    <xf numFmtId="0" fontId="60" fillId="62" borderId="1"/>
    <xf numFmtId="169" fontId="60" fillId="62" borderId="1"/>
    <xf numFmtId="9" fontId="85" fillId="0" borderId="30"/>
    <xf numFmtId="9" fontId="85" fillId="0" borderId="30"/>
    <xf numFmtId="3" fontId="62" fillId="0" borderId="0">
      <protection locked="0"/>
    </xf>
    <xf numFmtId="192" fontId="86" fillId="0" borderId="0" applyNumberFormat="0" applyFill="0" applyBorder="0" applyAlignment="0" applyProtection="0">
      <alignment horizontal="left"/>
    </xf>
    <xf numFmtId="0" fontId="42" fillId="0" borderId="32" applyNumberFormat="0" applyFill="0" applyBorder="0" applyAlignment="0" applyProtection="0">
      <alignment horizontal="center"/>
    </xf>
    <xf numFmtId="169" fontId="42" fillId="0" borderId="32" applyNumberFormat="0" applyFill="0" applyBorder="0" applyAlignment="0" applyProtection="0">
      <alignment horizontal="center"/>
    </xf>
    <xf numFmtId="3" fontId="87" fillId="62" borderId="0"/>
    <xf numFmtId="0" fontId="85" fillId="62" borderId="0"/>
    <xf numFmtId="169" fontId="85" fillId="62" borderId="0"/>
    <xf numFmtId="4" fontId="87" fillId="62" borderId="0"/>
    <xf numFmtId="3" fontId="87" fillId="64" borderId="0"/>
    <xf numFmtId="0" fontId="88" fillId="0" borderId="0"/>
    <xf numFmtId="0" fontId="89" fillId="0" borderId="0"/>
    <xf numFmtId="169" fontId="20" fillId="0" borderId="0"/>
    <xf numFmtId="169" fontId="64" fillId="0" borderId="0"/>
    <xf numFmtId="0" fontId="20" fillId="0" borderId="0"/>
    <xf numFmtId="169" fontId="20" fillId="0" borderId="0"/>
    <xf numFmtId="0" fontId="59" fillId="0" borderId="0"/>
    <xf numFmtId="169" fontId="59" fillId="0" borderId="0"/>
    <xf numFmtId="0" fontId="75" fillId="0" borderId="0"/>
    <xf numFmtId="169" fontId="75" fillId="0" borderId="0"/>
    <xf numFmtId="2" fontId="59" fillId="0" borderId="0"/>
    <xf numFmtId="0" fontId="90" fillId="63" borderId="0" applyBorder="0">
      <alignment horizontal="left" vertical="center" indent="1"/>
    </xf>
    <xf numFmtId="169" fontId="90" fillId="63" borderId="0" applyBorder="0">
      <alignment horizontal="left" vertical="center" indent="1"/>
    </xf>
    <xf numFmtId="0" fontId="91" fillId="0" borderId="1" applyNumberFormat="0" applyFont="0" applyAlignment="0">
      <alignment vertical="center" wrapText="1"/>
    </xf>
    <xf numFmtId="169" fontId="91" fillId="0" borderId="1" applyNumberFormat="0" applyFont="0" applyAlignment="0">
      <alignment vertical="center" wrapText="1"/>
    </xf>
    <xf numFmtId="0" fontId="2" fillId="0" borderId="0" applyNumberFormat="0" applyFont="0" applyFill="0" applyBorder="0" applyProtection="0">
      <alignment wrapText="1"/>
    </xf>
    <xf numFmtId="206" fontId="92" fillId="0" borderId="0" applyFill="0" applyBorder="0" applyAlignment="0" applyProtection="0">
      <alignment horizontal="right"/>
    </xf>
    <xf numFmtId="0" fontId="1" fillId="0" borderId="0" applyNumberFormat="0" applyFont="0" applyFill="0" applyBorder="0" applyAlignment="0" applyProtection="0"/>
    <xf numFmtId="169" fontId="1" fillId="0" borderId="0" applyNumberFormat="0" applyFont="0" applyFill="0" applyBorder="0" applyAlignment="0" applyProtection="0"/>
    <xf numFmtId="169" fontId="1" fillId="0" borderId="0" applyNumberFormat="0" applyFont="0" applyFill="0" applyBorder="0" applyAlignment="0" applyProtection="0"/>
    <xf numFmtId="0" fontId="93" fillId="70" borderId="0" applyBorder="0">
      <alignment horizontal="left" vertical="center" indent="1"/>
    </xf>
    <xf numFmtId="169" fontId="93" fillId="70" borderId="0" applyBorder="0">
      <alignment horizontal="left" vertical="center" indent="1"/>
    </xf>
    <xf numFmtId="0" fontId="59" fillId="0" borderId="0" applyFont="0" applyFill="0" applyBorder="0" applyAlignment="0" applyProtection="0"/>
    <xf numFmtId="0" fontId="59" fillId="0" borderId="0" applyFont="0" applyFill="0" applyBorder="0" applyAlignment="0" applyProtection="0"/>
    <xf numFmtId="0" fontId="94" fillId="0" borderId="0">
      <protection hidden="1"/>
    </xf>
    <xf numFmtId="169" fontId="94" fillId="0" borderId="0">
      <protection hidden="1"/>
    </xf>
    <xf numFmtId="207" fontId="20" fillId="0" borderId="0" applyFont="0" applyFill="0" applyBorder="0" applyAlignment="0" applyProtection="0"/>
    <xf numFmtId="208" fontId="20" fillId="0" borderId="0" applyFont="0" applyFill="0" applyBorder="0" applyAlignment="0" applyProtection="0"/>
    <xf numFmtId="179" fontId="9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57" fillId="0" borderId="0"/>
    <xf numFmtId="0" fontId="57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23" fillId="45" borderId="0" applyNumberFormat="0" applyBorder="0" applyAlignment="0" applyProtection="0"/>
    <xf numFmtId="0" fontId="23" fillId="46" borderId="0" applyNumberFormat="0" applyBorder="0" applyAlignment="0" applyProtection="0"/>
    <xf numFmtId="0" fontId="23" fillId="58" borderId="0" applyNumberFormat="0" applyBorder="0" applyAlignment="0" applyProtection="0"/>
    <xf numFmtId="0" fontId="23" fillId="44" borderId="0" applyNumberFormat="0" applyBorder="0" applyAlignment="0" applyProtection="0"/>
    <xf numFmtId="0" fontId="23" fillId="43" borderId="0" applyNumberFormat="0" applyBorder="0" applyAlignment="0" applyProtection="0"/>
    <xf numFmtId="0" fontId="23" fillId="58" borderId="0" applyNumberFormat="0" applyBorder="0" applyAlignment="0" applyProtection="0"/>
    <xf numFmtId="0" fontId="23" fillId="45" borderId="0" applyNumberFormat="0" applyBorder="0" applyAlignment="0" applyProtection="0"/>
    <xf numFmtId="0" fontId="23" fillId="46" borderId="0" applyNumberFormat="0" applyBorder="0" applyAlignment="0" applyProtection="0"/>
    <xf numFmtId="0" fontId="23" fillId="58" borderId="0" applyNumberFormat="0" applyBorder="0" applyAlignment="0" applyProtection="0"/>
    <xf numFmtId="0" fontId="23" fillId="44" borderId="0" applyNumberFormat="0" applyBorder="0" applyAlignment="0" applyProtection="0"/>
    <xf numFmtId="0" fontId="23" fillId="43" borderId="0" applyNumberFormat="0" applyBorder="0" applyAlignment="0" applyProtection="0"/>
    <xf numFmtId="0" fontId="23" fillId="58" borderId="0" applyNumberFormat="0" applyBorder="0" applyAlignment="0" applyProtection="0"/>
    <xf numFmtId="0" fontId="23" fillId="43" borderId="0" applyNumberFormat="0" applyBorder="0" applyAlignment="0" applyProtection="0"/>
    <xf numFmtId="0" fontId="23" fillId="46" borderId="0" applyNumberFormat="0" applyBorder="0" applyAlignment="0" applyProtection="0"/>
    <xf numFmtId="0" fontId="23" fillId="59" borderId="0" applyNumberFormat="0" applyBorder="0" applyAlignment="0" applyProtection="0"/>
    <xf numFmtId="0" fontId="23" fillId="40" borderId="0" applyNumberFormat="0" applyBorder="0" applyAlignment="0" applyProtection="0"/>
    <xf numFmtId="0" fontId="23" fillId="43" borderId="0" applyNumberFormat="0" applyBorder="0" applyAlignment="0" applyProtection="0"/>
    <xf numFmtId="0" fontId="23" fillId="58" borderId="0" applyNumberFormat="0" applyBorder="0" applyAlignment="0" applyProtection="0"/>
    <xf numFmtId="0" fontId="23" fillId="43" borderId="0" applyNumberFormat="0" applyBorder="0" applyAlignment="0" applyProtection="0"/>
    <xf numFmtId="0" fontId="23" fillId="46" borderId="0" applyNumberFormat="0" applyBorder="0" applyAlignment="0" applyProtection="0"/>
    <xf numFmtId="0" fontId="23" fillId="59" borderId="0" applyNumberFormat="0" applyBorder="0" applyAlignment="0" applyProtection="0"/>
    <xf numFmtId="0" fontId="23" fillId="40" borderId="0" applyNumberFormat="0" applyBorder="0" applyAlignment="0" applyProtection="0"/>
    <xf numFmtId="0" fontId="23" fillId="43" borderId="0" applyNumberFormat="0" applyBorder="0" applyAlignment="0" applyProtection="0"/>
    <xf numFmtId="0" fontId="23" fillId="58" borderId="0" applyNumberFormat="0" applyBorder="0" applyAlignment="0" applyProtection="0"/>
    <xf numFmtId="0" fontId="24" fillId="43" borderId="0" applyNumberFormat="0" applyBorder="0" applyAlignment="0" applyProtection="0"/>
    <xf numFmtId="0" fontId="24" fillId="56" borderId="0" applyNumberFormat="0" applyBorder="0" applyAlignment="0" applyProtection="0"/>
    <xf numFmtId="0" fontId="24" fillId="48" borderId="0" applyNumberFormat="0" applyBorder="0" applyAlignment="0" applyProtection="0"/>
    <xf numFmtId="0" fontId="24" fillId="40" borderId="0" applyNumberFormat="0" applyBorder="0" applyAlignment="0" applyProtection="0"/>
    <xf numFmtId="0" fontId="24" fillId="43" borderId="0" applyNumberFormat="0" applyBorder="0" applyAlignment="0" applyProtection="0"/>
    <xf numFmtId="0" fontId="24" fillId="46" borderId="0" applyNumberFormat="0" applyBorder="0" applyAlignment="0" applyProtection="0"/>
    <xf numFmtId="0" fontId="24" fillId="43" borderId="0" applyNumberFormat="0" applyBorder="0" applyAlignment="0" applyProtection="0"/>
    <xf numFmtId="0" fontId="24" fillId="56" borderId="0" applyNumberFormat="0" applyBorder="0" applyAlignment="0" applyProtection="0"/>
    <xf numFmtId="0" fontId="24" fillId="48" borderId="0" applyNumberFormat="0" applyBorder="0" applyAlignment="0" applyProtection="0"/>
    <xf numFmtId="0" fontId="24" fillId="40" borderId="0" applyNumberFormat="0" applyBorder="0" applyAlignment="0" applyProtection="0"/>
    <xf numFmtId="0" fontId="24" fillId="43" borderId="0" applyNumberFormat="0" applyBorder="0" applyAlignment="0" applyProtection="0"/>
    <xf numFmtId="0" fontId="24" fillId="46" borderId="0" applyNumberFormat="0" applyBorder="0" applyAlignment="0" applyProtection="0"/>
    <xf numFmtId="0" fontId="29" fillId="42" borderId="0" applyNumberFormat="0" applyBorder="0" applyAlignment="0" applyProtection="0"/>
    <xf numFmtId="0" fontId="96" fillId="71" borderId="16" applyNumberFormat="0" applyAlignment="0" applyProtection="0"/>
    <xf numFmtId="0" fontId="96" fillId="71" borderId="16" applyNumberFormat="0" applyAlignment="0" applyProtection="0"/>
    <xf numFmtId="0" fontId="40" fillId="60" borderId="25" applyNumberFormat="0" applyAlignment="0" applyProtection="0"/>
    <xf numFmtId="0" fontId="24" fillId="72" borderId="0" applyNumberFormat="0" applyBorder="0" applyAlignment="0" applyProtection="0"/>
    <xf numFmtId="0" fontId="24" fillId="56" borderId="0" applyNumberFormat="0" applyBorder="0" applyAlignment="0" applyProtection="0"/>
    <xf numFmtId="0" fontId="24" fillId="48" borderId="0" applyNumberFormat="0" applyBorder="0" applyAlignment="0" applyProtection="0"/>
    <xf numFmtId="0" fontId="24" fillId="73" borderId="0" applyNumberFormat="0" applyBorder="0" applyAlignment="0" applyProtection="0"/>
    <xf numFmtId="0" fontId="24" fillId="51" borderId="0" applyNumberFormat="0" applyBorder="0" applyAlignment="0" applyProtection="0"/>
    <xf numFmtId="0" fontId="24" fillId="54" borderId="0" applyNumberFormat="0" applyBorder="0" applyAlignment="0" applyProtection="0"/>
    <xf numFmtId="0" fontId="34" fillId="0" borderId="0" applyNumberFormat="0" applyFill="0" applyBorder="0" applyAlignment="0" applyProtection="0"/>
    <xf numFmtId="0" fontId="21" fillId="43" borderId="0" applyNumberFormat="0" applyBorder="0" applyAlignment="0" applyProtection="0"/>
    <xf numFmtId="0" fontId="25" fillId="0" borderId="33" applyNumberFormat="0" applyFill="0" applyAlignment="0" applyProtection="0"/>
    <xf numFmtId="167" fontId="1" fillId="0" borderId="0" applyFont="0" applyFill="0" applyBorder="0" applyAlignment="0" applyProtection="0"/>
    <xf numFmtId="0" fontId="41" fillId="0" borderId="0" applyFont="0" applyFill="0" applyBorder="0" applyAlignment="0" applyProtection="0"/>
    <xf numFmtId="209" fontId="2" fillId="0" borderId="0" applyFont="0" applyFill="0" applyBorder="0" applyAlignment="0" applyProtection="0"/>
    <xf numFmtId="0" fontId="97" fillId="59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98" fillId="58" borderId="18" applyNumberFormat="0" applyFont="0" applyAlignment="0" applyProtection="0"/>
    <xf numFmtId="0" fontId="1" fillId="58" borderId="18" applyNumberFormat="0" applyFont="0" applyAlignment="0" applyProtection="0"/>
    <xf numFmtId="0" fontId="33" fillId="71" borderId="20" applyNumberFormat="0" applyAlignment="0" applyProtection="0"/>
    <xf numFmtId="0" fontId="2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0" borderId="34" applyNumberFormat="0" applyFill="0" applyAlignment="0" applyProtection="0"/>
    <xf numFmtId="0" fontId="101" fillId="0" borderId="35" applyNumberFormat="0" applyFill="0" applyAlignment="0" applyProtection="0"/>
    <xf numFmtId="0" fontId="102" fillId="0" borderId="36" applyNumberFormat="0" applyFill="0" applyAlignment="0" applyProtection="0"/>
    <xf numFmtId="203" fontId="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3" fillId="0" borderId="0"/>
    <xf numFmtId="0" fontId="103" fillId="0" borderId="0" applyNumberFormat="0" applyBorder="0" applyProtection="0"/>
    <xf numFmtId="0" fontId="104" fillId="0" borderId="0" applyNumberFormat="0" applyBorder="0" applyProtection="0"/>
    <xf numFmtId="0" fontId="105" fillId="0" borderId="0"/>
    <xf numFmtId="0" fontId="105" fillId="0" borderId="0" applyNumberFormat="0" applyFont="0" applyBorder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0" fontId="1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7" fontId="21" fillId="0" borderId="0" applyFont="0" applyFill="0" applyBorder="0" applyAlignment="0" applyProtection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7" fontId="21" fillId="0" borderId="0" applyFont="0" applyFill="0" applyBorder="0" applyAlignment="0" applyProtection="0"/>
    <xf numFmtId="0" fontId="3" fillId="0" borderId="0"/>
    <xf numFmtId="0" fontId="3" fillId="0" borderId="0"/>
    <xf numFmtId="0" fontId="24" fillId="49" borderId="0" applyNumberFormat="0" applyBorder="0" applyAlignment="0" applyProtection="0"/>
    <xf numFmtId="0" fontId="24" fillId="46" borderId="0" applyNumberFormat="0" applyBorder="0" applyAlignment="0" applyProtection="0"/>
    <xf numFmtId="0" fontId="24" fillId="47" borderId="0" applyNumberFormat="0" applyBorder="0" applyAlignment="0" applyProtection="0"/>
    <xf numFmtId="0" fontId="24" fillId="50" borderId="0" applyNumberFormat="0" applyBorder="0" applyAlignment="0" applyProtection="0"/>
    <xf numFmtId="0" fontId="24" fillId="51" borderId="0" applyNumberFormat="0" applyBorder="0" applyAlignment="0" applyProtection="0"/>
    <xf numFmtId="0" fontId="24" fillId="52" borderId="0" applyNumberFormat="0" applyBorder="0" applyAlignment="0" applyProtection="0"/>
    <xf numFmtId="0" fontId="24" fillId="53" borderId="0" applyNumberFormat="0" applyBorder="0" applyAlignment="0" applyProtection="0"/>
    <xf numFmtId="0" fontId="24" fillId="54" borderId="0" applyNumberFormat="0" applyBorder="0" applyAlignment="0" applyProtection="0"/>
    <xf numFmtId="0" fontId="24" fillId="55" borderId="0" applyNumberFormat="0" applyBorder="0" applyAlignment="0" applyProtection="0"/>
    <xf numFmtId="0" fontId="24" fillId="50" borderId="0" applyNumberFormat="0" applyBorder="0" applyAlignment="0" applyProtection="0"/>
    <xf numFmtId="0" fontId="24" fillId="51" borderId="0" applyNumberFormat="0" applyBorder="0" applyAlignment="0" applyProtection="0"/>
    <xf numFmtId="0" fontId="24" fillId="56" borderId="0" applyNumberFormat="0" applyBorder="0" applyAlignment="0" applyProtection="0"/>
    <xf numFmtId="0" fontId="25" fillId="0" borderId="0" applyNumberFormat="0" applyFill="0" applyBorder="0" applyAlignment="0" applyProtection="0"/>
    <xf numFmtId="0" fontId="26" fillId="57" borderId="16" applyNumberFormat="0" applyAlignment="0" applyProtection="0"/>
    <xf numFmtId="0" fontId="27" fillId="0" borderId="17" applyNumberFormat="0" applyFill="0" applyAlignment="0" applyProtection="0"/>
    <xf numFmtId="0" fontId="28" fillId="44" borderId="16" applyNumberFormat="0" applyAlignment="0" applyProtection="0"/>
    <xf numFmtId="0" fontId="29" fillId="40" borderId="0" applyNumberFormat="0" applyBorder="0" applyAlignment="0" applyProtection="0"/>
    <xf numFmtId="165" fontId="3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2" fillId="59" borderId="0" applyNumberFormat="0" applyBorder="0" applyAlignment="0" applyProtection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1" fillId="41" borderId="0" applyNumberFormat="0" applyBorder="0" applyAlignment="0" applyProtection="0"/>
    <xf numFmtId="0" fontId="33" fillId="57" borderId="20" applyNumberFormat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21" applyNumberFormat="0" applyFill="0" applyAlignment="0" applyProtection="0"/>
    <xf numFmtId="0" fontId="37" fillId="0" borderId="22" applyNumberFormat="0" applyFill="0" applyAlignment="0" applyProtection="0"/>
    <xf numFmtId="0" fontId="38" fillId="0" borderId="23" applyNumberFormat="0" applyFill="0" applyAlignment="0" applyProtection="0"/>
    <xf numFmtId="0" fontId="38" fillId="0" borderId="0" applyNumberFormat="0" applyFill="0" applyBorder="0" applyAlignment="0" applyProtection="0"/>
    <xf numFmtId="0" fontId="39" fillId="0" borderId="24" applyNumberFormat="0" applyFill="0" applyAlignment="0" applyProtection="0"/>
    <xf numFmtId="0" fontId="40" fillId="60" borderId="25" applyNumberFormat="0" applyAlignment="0" applyProtection="0"/>
    <xf numFmtId="164" fontId="1" fillId="0" borderId="0" applyFont="0" applyFill="0" applyBorder="0" applyAlignment="0" applyProtection="0"/>
    <xf numFmtId="0" fontId="82" fillId="0" borderId="0"/>
    <xf numFmtId="0" fontId="3" fillId="0" borderId="0"/>
    <xf numFmtId="0" fontId="3" fillId="0" borderId="0"/>
    <xf numFmtId="4" fontId="98" fillId="0" borderId="0"/>
    <xf numFmtId="0" fontId="23" fillId="39" borderId="0" applyNumberFormat="0" applyBorder="0" applyAlignment="0" applyProtection="0"/>
    <xf numFmtId="0" fontId="23" fillId="40" borderId="0" applyNumberFormat="0" applyBorder="0" applyAlignment="0" applyProtection="0"/>
    <xf numFmtId="0" fontId="23" fillId="41" borderId="0" applyNumberFormat="0" applyBorder="0" applyAlignment="0" applyProtection="0"/>
    <xf numFmtId="0" fontId="23" fillId="42" borderId="0" applyNumberFormat="0" applyBorder="0" applyAlignment="0" applyProtection="0"/>
    <xf numFmtId="0" fontId="23" fillId="43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46" borderId="0" applyNumberFormat="0" applyBorder="0" applyAlignment="0" applyProtection="0"/>
    <xf numFmtId="0" fontId="23" fillId="58" borderId="0" applyNumberFormat="0" applyBorder="0" applyAlignment="0" applyProtection="0"/>
    <xf numFmtId="0" fontId="23" fillId="44" borderId="0" applyNumberFormat="0" applyBorder="0" applyAlignment="0" applyProtection="0"/>
    <xf numFmtId="0" fontId="23" fillId="43" borderId="0" applyNumberFormat="0" applyBorder="0" applyAlignment="0" applyProtection="0"/>
    <xf numFmtId="0" fontId="23" fillId="58" borderId="0" applyNumberFormat="0" applyBorder="0" applyAlignment="0" applyProtection="0"/>
    <xf numFmtId="0" fontId="23" fillId="45" borderId="0" applyNumberFormat="0" applyBorder="0" applyAlignment="0" applyProtection="0"/>
    <xf numFmtId="0" fontId="23" fillId="46" borderId="0" applyNumberFormat="0" applyBorder="0" applyAlignment="0" applyProtection="0"/>
    <xf numFmtId="0" fontId="23" fillId="47" borderId="0" applyNumberFormat="0" applyBorder="0" applyAlignment="0" applyProtection="0"/>
    <xf numFmtId="0" fontId="23" fillId="42" borderId="0" applyNumberFormat="0" applyBorder="0" applyAlignment="0" applyProtection="0"/>
    <xf numFmtId="0" fontId="23" fillId="45" borderId="0" applyNumberFormat="0" applyBorder="0" applyAlignment="0" applyProtection="0"/>
    <xf numFmtId="0" fontId="23" fillId="48" borderId="0" applyNumberFormat="0" applyBorder="0" applyAlignment="0" applyProtection="0"/>
    <xf numFmtId="0" fontId="23" fillId="43" borderId="0" applyNumberFormat="0" applyBorder="0" applyAlignment="0" applyProtection="0"/>
    <xf numFmtId="0" fontId="23" fillId="46" borderId="0" applyNumberFormat="0" applyBorder="0" applyAlignment="0" applyProtection="0"/>
    <xf numFmtId="0" fontId="23" fillId="59" borderId="0" applyNumberFormat="0" applyBorder="0" applyAlignment="0" applyProtection="0"/>
    <xf numFmtId="0" fontId="23" fillId="40" borderId="0" applyNumberFormat="0" applyBorder="0" applyAlignment="0" applyProtection="0"/>
    <xf numFmtId="0" fontId="23" fillId="43" borderId="0" applyNumberFormat="0" applyBorder="0" applyAlignment="0" applyProtection="0"/>
    <xf numFmtId="0" fontId="23" fillId="58" borderId="0" applyNumberFormat="0" applyBorder="0" applyAlignment="0" applyProtection="0"/>
    <xf numFmtId="0" fontId="21" fillId="41" borderId="0" applyNumberFormat="0" applyBorder="0" applyAlignment="0" applyProtection="0"/>
    <xf numFmtId="0" fontId="1" fillId="0" borderId="0">
      <alignment vertical="top" wrapText="1"/>
    </xf>
    <xf numFmtId="210" fontId="106" fillId="0" borderId="0"/>
    <xf numFmtId="211" fontId="106" fillId="0" borderId="0"/>
    <xf numFmtId="212" fontId="1" fillId="0" borderId="0" applyFont="0" applyFill="0" applyBorder="0" applyAlignment="0" applyProtection="0"/>
    <xf numFmtId="0" fontId="28" fillId="44" borderId="16" applyNumberFormat="0" applyAlignment="0" applyProtection="0"/>
    <xf numFmtId="0" fontId="107" fillId="0" borderId="0" applyNumberFormat="0" applyFill="0" applyBorder="0" applyAlignment="0" applyProtection="0">
      <alignment vertical="top"/>
      <protection locked="0"/>
    </xf>
    <xf numFmtId="213" fontId="106" fillId="0" borderId="0"/>
    <xf numFmtId="214" fontId="41" fillId="0" borderId="0">
      <alignment horizontal="left"/>
    </xf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" fontId="98" fillId="0" borderId="0" applyFont="0" applyFill="0" applyBorder="0" applyAlignment="0" applyProtection="0"/>
    <xf numFmtId="215" fontId="108" fillId="0" borderId="0"/>
    <xf numFmtId="3" fontId="72" fillId="0" borderId="0" applyNumberFormat="0" applyFont="0" applyBorder="0">
      <alignment horizontal="justify" wrapText="1"/>
    </xf>
    <xf numFmtId="213" fontId="109" fillId="0" borderId="2"/>
    <xf numFmtId="0" fontId="110" fillId="0" borderId="37">
      <alignment horizontal="left"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1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2" fillId="0" borderId="0"/>
    <xf numFmtId="0" fontId="1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58" borderId="18" applyNumberFormat="0" applyFont="0" applyAlignment="0" applyProtection="0"/>
    <xf numFmtId="0" fontId="1" fillId="58" borderId="18" applyNumberFormat="0" applyFont="0" applyAlignment="0" applyProtection="0"/>
    <xf numFmtId="0" fontId="1" fillId="58" borderId="18" applyNumberFormat="0" applyFont="0" applyAlignment="0" applyProtection="0"/>
    <xf numFmtId="9" fontId="45" fillId="0" borderId="0" applyFont="0" applyFill="0" applyBorder="0" applyAlignment="0" applyProtection="0"/>
    <xf numFmtId="9" fontId="45" fillId="0" borderId="0" applyFont="0" applyFill="0" applyBorder="0" applyAlignment="0" applyProtection="0"/>
    <xf numFmtId="9" fontId="45" fillId="0" borderId="0" applyFont="0" applyFill="0" applyBorder="0" applyAlignment="0" applyProtection="0"/>
    <xf numFmtId="9" fontId="45" fillId="0" borderId="0" applyFont="0" applyFill="0" applyBorder="0" applyAlignment="0" applyProtection="0"/>
    <xf numFmtId="9" fontId="45" fillId="0" borderId="0" applyFont="0" applyFill="0" applyBorder="0" applyAlignment="0" applyProtection="0"/>
    <xf numFmtId="9" fontId="45" fillId="0" borderId="0" applyFont="0" applyFill="0" applyBorder="0" applyAlignment="0" applyProtection="0"/>
    <xf numFmtId="9" fontId="45" fillId="0" borderId="0" applyFont="0" applyFill="0" applyBorder="0" applyAlignment="0" applyProtection="0"/>
    <xf numFmtId="0" fontId="110" fillId="0" borderId="38">
      <alignment horizontal="right" vertical="top" wrapText="1"/>
    </xf>
    <xf numFmtId="4" fontId="113" fillId="0" borderId="5"/>
    <xf numFmtId="0" fontId="1" fillId="58" borderId="18" applyNumberFormat="0" applyFont="0" applyAlignment="0" applyProtection="0"/>
    <xf numFmtId="2" fontId="106" fillId="0" borderId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14" fillId="0" borderId="0">
      <alignment horizontal="left"/>
    </xf>
    <xf numFmtId="0" fontId="35" fillId="0" borderId="0" applyNumberFormat="0" applyFill="0" applyBorder="0" applyAlignment="0" applyProtection="0"/>
    <xf numFmtId="216" fontId="106" fillId="0" borderId="0"/>
    <xf numFmtId="0" fontId="40" fillId="60" borderId="25" applyNumberFormat="0" applyAlignment="0" applyProtection="0"/>
    <xf numFmtId="2" fontId="1" fillId="0" borderId="0" applyFill="0" applyBorder="0" applyAlignment="0" applyProtection="0"/>
    <xf numFmtId="2" fontId="1" fillId="0" borderId="0" applyFill="0" applyBorder="0" applyAlignment="0" applyProtection="0"/>
    <xf numFmtId="2" fontId="1" fillId="0" borderId="0" applyFill="0" applyBorder="0" applyAlignment="0" applyProtection="0"/>
    <xf numFmtId="2" fontId="1" fillId="0" borderId="0" applyFill="0" applyBorder="0" applyAlignment="0" applyProtection="0"/>
    <xf numFmtId="2" fontId="1" fillId="0" borderId="0" applyFill="0" applyBorder="0" applyAlignment="0" applyProtection="0"/>
    <xf numFmtId="2" fontId="1" fillId="0" borderId="0" applyFill="0" applyBorder="0" applyAlignment="0" applyProtection="0"/>
    <xf numFmtId="2" fontId="1" fillId="0" borderId="0" applyFill="0" applyBorder="0" applyAlignment="0" applyProtection="0"/>
    <xf numFmtId="2" fontId="1" fillId="0" borderId="0" applyFill="0" applyBorder="0" applyAlignment="0" applyProtection="0"/>
    <xf numFmtId="217" fontId="106" fillId="0" borderId="0"/>
    <xf numFmtId="0" fontId="115" fillId="0" borderId="0"/>
    <xf numFmtId="0" fontId="1" fillId="0" borderId="0"/>
    <xf numFmtId="0" fontId="1" fillId="58" borderId="18" applyNumberFormat="0" applyFont="0" applyAlignment="0" applyProtection="0"/>
    <xf numFmtId="0" fontId="1" fillId="0" borderId="0"/>
    <xf numFmtId="0" fontId="12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40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58" borderId="18" applyNumberFormat="0" applyFont="0" applyAlignment="0" applyProtection="0"/>
    <xf numFmtId="0" fontId="1" fillId="58" borderId="18" applyNumberFormat="0" applyFont="0" applyAlignment="0" applyProtection="0"/>
    <xf numFmtId="0" fontId="1" fillId="58" borderId="18" applyNumberFormat="0" applyFont="0" applyAlignment="0" applyProtection="0"/>
    <xf numFmtId="9" fontId="45" fillId="0" borderId="0" applyFont="0" applyFill="0" applyBorder="0" applyAlignment="0" applyProtection="0"/>
    <xf numFmtId="9" fontId="45" fillId="0" borderId="0" applyFont="0" applyFill="0" applyBorder="0" applyAlignment="0" applyProtection="0"/>
    <xf numFmtId="2" fontId="1" fillId="0" borderId="0" applyFill="0" applyBorder="0" applyAlignment="0" applyProtection="0"/>
    <xf numFmtId="0" fontId="121" fillId="0" borderId="0"/>
    <xf numFmtId="0" fontId="3" fillId="0" borderId="0"/>
    <xf numFmtId="0" fontId="125" fillId="0" borderId="0"/>
    <xf numFmtId="167" fontId="1" fillId="0" borderId="0" applyFont="0" applyFill="0" applyBorder="0" applyAlignment="0" applyProtection="0"/>
    <xf numFmtId="218" fontId="45" fillId="0" borderId="0" applyFont="0" applyFill="0" applyBorder="0" applyAlignment="0" applyProtection="0"/>
    <xf numFmtId="218" fontId="45" fillId="0" borderId="0" applyFont="0" applyFill="0" applyBorder="0" applyAlignment="0" applyProtection="0"/>
    <xf numFmtId="218" fontId="4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44" borderId="16" applyNumberFormat="0" applyAlignment="0" applyProtection="0"/>
    <xf numFmtId="0" fontId="1" fillId="0" borderId="0"/>
    <xf numFmtId="167" fontId="1" fillId="0" borderId="0" applyFont="0" applyFill="0" applyBorder="0" applyAlignment="0" applyProtection="0"/>
    <xf numFmtId="0" fontId="24" fillId="49" borderId="0" applyNumberFormat="0" applyBorder="0" applyAlignment="0" applyProtection="0"/>
    <xf numFmtId="0" fontId="24" fillId="46" borderId="0" applyNumberFormat="0" applyBorder="0" applyAlignment="0" applyProtection="0"/>
    <xf numFmtId="0" fontId="24" fillId="47" borderId="0" applyNumberFormat="0" applyBorder="0" applyAlignment="0" applyProtection="0"/>
    <xf numFmtId="0" fontId="24" fillId="50" borderId="0" applyNumberFormat="0" applyBorder="0" applyAlignment="0" applyProtection="0"/>
    <xf numFmtId="0" fontId="24" fillId="51" borderId="0" applyNumberFormat="0" applyBorder="0" applyAlignment="0" applyProtection="0"/>
    <xf numFmtId="0" fontId="24" fillId="52" borderId="0" applyNumberFormat="0" applyBorder="0" applyAlignment="0" applyProtection="0"/>
    <xf numFmtId="0" fontId="29" fillId="40" borderId="0" applyNumberFormat="0" applyBorder="0" applyAlignment="0" applyProtection="0"/>
    <xf numFmtId="0" fontId="26" fillId="57" borderId="16" applyNumberFormat="0" applyAlignment="0" applyProtection="0"/>
    <xf numFmtId="0" fontId="21" fillId="41" borderId="0" applyNumberFormat="0" applyBorder="0" applyAlignment="0" applyProtection="0"/>
    <xf numFmtId="0" fontId="72" fillId="0" borderId="39" applyNumberFormat="0" applyAlignment="0" applyProtection="0">
      <alignment horizontal="left" vertical="center"/>
    </xf>
    <xf numFmtId="0" fontId="72" fillId="0" borderId="3">
      <alignment horizontal="left" vertical="center"/>
    </xf>
    <xf numFmtId="0" fontId="36" fillId="0" borderId="21" applyNumberFormat="0" applyFill="0" applyAlignment="0" applyProtection="0"/>
    <xf numFmtId="0" fontId="37" fillId="0" borderId="22" applyNumberFormat="0" applyFill="0" applyAlignment="0" applyProtection="0"/>
    <xf numFmtId="0" fontId="38" fillId="0" borderId="23" applyNumberFormat="0" applyFill="0" applyAlignment="0" applyProtection="0"/>
    <xf numFmtId="0" fontId="38" fillId="0" borderId="0" applyNumberFormat="0" applyFill="0" applyBorder="0" applyAlignment="0" applyProtection="0"/>
    <xf numFmtId="0" fontId="28" fillId="44" borderId="16" applyNumberFormat="0" applyAlignment="0" applyProtection="0"/>
    <xf numFmtId="0" fontId="27" fillId="0" borderId="17" applyNumberFormat="0" applyFill="0" applyAlignment="0" applyProtection="0"/>
    <xf numFmtId="165" fontId="1" fillId="0" borderId="0" applyFill="0" applyBorder="0" applyAlignment="0" applyProtection="0"/>
    <xf numFmtId="219" fontId="98" fillId="0" borderId="0" applyFont="0" applyFill="0" applyBorder="0" applyAlignment="0" applyProtection="0"/>
    <xf numFmtId="0" fontId="32" fillId="59" borderId="0" applyNumberFormat="0" applyBorder="0" applyAlignment="0" applyProtection="0"/>
    <xf numFmtId="0" fontId="1" fillId="0" borderId="0"/>
    <xf numFmtId="4" fontId="98" fillId="0" borderId="0"/>
    <xf numFmtId="0" fontId="98" fillId="0" borderId="0"/>
    <xf numFmtId="0" fontId="33" fillId="57" borderId="20" applyNumberFormat="0" applyAlignment="0" applyProtection="0"/>
    <xf numFmtId="10" fontId="1" fillId="0" borderId="0" applyFont="0" applyFill="0" applyBorder="0" applyAlignment="0" applyProtection="0"/>
    <xf numFmtId="0" fontId="35" fillId="0" borderId="0" applyNumberFormat="0" applyFill="0" applyBorder="0" applyAlignment="0" applyProtection="0"/>
    <xf numFmtId="4" fontId="126" fillId="0" borderId="0" applyFill="0" applyBorder="0" applyAlignment="0" applyProtection="0"/>
    <xf numFmtId="4" fontId="98" fillId="0" borderId="0"/>
    <xf numFmtId="0" fontId="24" fillId="49" borderId="0" applyNumberFormat="0" applyBorder="0" applyAlignment="0" applyProtection="0"/>
    <xf numFmtId="0" fontId="24" fillId="46" borderId="0" applyNumberFormat="0" applyBorder="0" applyAlignment="0" applyProtection="0"/>
    <xf numFmtId="0" fontId="24" fillId="47" borderId="0" applyNumberFormat="0" applyBorder="0" applyAlignment="0" applyProtection="0"/>
    <xf numFmtId="0" fontId="24" fillId="50" borderId="0" applyNumberFormat="0" applyBorder="0" applyAlignment="0" applyProtection="0"/>
    <xf numFmtId="0" fontId="24" fillId="51" borderId="0" applyNumberFormat="0" applyBorder="0" applyAlignment="0" applyProtection="0"/>
    <xf numFmtId="0" fontId="24" fillId="52" borderId="0" applyNumberFormat="0" applyBorder="0" applyAlignment="0" applyProtection="0"/>
    <xf numFmtId="0" fontId="24" fillId="53" borderId="0" applyNumberFormat="0" applyBorder="0" applyAlignment="0" applyProtection="0"/>
    <xf numFmtId="0" fontId="24" fillId="54" borderId="0" applyNumberFormat="0" applyBorder="0" applyAlignment="0" applyProtection="0"/>
    <xf numFmtId="0" fontId="24" fillId="55" borderId="0" applyNumberFormat="0" applyBorder="0" applyAlignment="0" applyProtection="0"/>
    <xf numFmtId="0" fontId="24" fillId="50" borderId="0" applyNumberFormat="0" applyBorder="0" applyAlignment="0" applyProtection="0"/>
    <xf numFmtId="0" fontId="24" fillId="51" borderId="0" applyNumberFormat="0" applyBorder="0" applyAlignment="0" applyProtection="0"/>
    <xf numFmtId="0" fontId="24" fillId="56" borderId="0" applyNumberFormat="0" applyBorder="0" applyAlignment="0" applyProtection="0"/>
    <xf numFmtId="0" fontId="25" fillId="0" borderId="0" applyNumberFormat="0" applyFill="0" applyBorder="0" applyAlignment="0" applyProtection="0"/>
    <xf numFmtId="0" fontId="26" fillId="57" borderId="16" applyNumberFormat="0" applyAlignment="0" applyProtection="0"/>
    <xf numFmtId="0" fontId="27" fillId="0" borderId="17" applyNumberFormat="0" applyFill="0" applyAlignment="0" applyProtection="0"/>
    <xf numFmtId="0" fontId="1" fillId="58" borderId="18" applyNumberFormat="0" applyFont="0" applyAlignment="0" applyProtection="0"/>
    <xf numFmtId="0" fontId="28" fillId="44" borderId="16" applyNumberFormat="0" applyAlignment="0" applyProtection="0"/>
    <xf numFmtId="212" fontId="1" fillId="0" borderId="0" applyFont="0" applyFill="0" applyBorder="0" applyAlignment="0" applyProtection="0"/>
    <xf numFmtId="0" fontId="29" fillId="40" borderId="0" applyNumberFormat="0" applyBorder="0" applyAlignment="0" applyProtection="0"/>
    <xf numFmtId="167" fontId="1" fillId="0" borderId="0" applyFont="0" applyFill="0" applyBorder="0" applyAlignment="0" applyProtection="0"/>
    <xf numFmtId="218" fontId="45" fillId="0" borderId="0" applyFont="0" applyFill="0" applyBorder="0" applyAlignment="0" applyProtection="0"/>
    <xf numFmtId="218" fontId="45" fillId="0" borderId="0" applyFont="0" applyFill="0" applyBorder="0" applyAlignment="0" applyProtection="0"/>
    <xf numFmtId="218" fontId="45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2" fillId="59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9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41" borderId="0" applyNumberFormat="0" applyBorder="0" applyAlignment="0" applyProtection="0"/>
    <xf numFmtId="0" fontId="33" fillId="57" borderId="20" applyNumberFormat="0" applyAlignment="0" applyProtection="0"/>
    <xf numFmtId="0" fontId="34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0" borderId="23" applyNumberFormat="0" applyFill="0" applyAlignment="0" applyProtection="0"/>
    <xf numFmtId="0" fontId="38" fillId="0" borderId="0" applyNumberFormat="0" applyFill="0" applyBorder="0" applyAlignment="0" applyProtection="0"/>
    <xf numFmtId="0" fontId="36" fillId="0" borderId="21" applyNumberFormat="0" applyFill="0" applyAlignment="0" applyProtection="0"/>
    <xf numFmtId="0" fontId="37" fillId="0" borderId="22" applyNumberFormat="0" applyFill="0" applyAlignment="0" applyProtection="0"/>
    <xf numFmtId="0" fontId="38" fillId="0" borderId="23" applyNumberFormat="0" applyFill="0" applyAlignment="0" applyProtection="0"/>
    <xf numFmtId="0" fontId="38" fillId="0" borderId="0" applyNumberFormat="0" applyFill="0" applyBorder="0" applyAlignment="0" applyProtection="0"/>
    <xf numFmtId="0" fontId="125" fillId="0" borderId="0"/>
    <xf numFmtId="0" fontId="39" fillId="0" borderId="24" applyNumberFormat="0" applyFill="0" applyAlignment="0" applyProtection="0"/>
    <xf numFmtId="0" fontId="40" fillId="60" borderId="25" applyNumberFormat="0" applyAlignment="0" applyProtection="0"/>
    <xf numFmtId="203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/>
    <xf numFmtId="0" fontId="1" fillId="0" borderId="0"/>
    <xf numFmtId="40" fontId="20" fillId="0" borderId="0" applyFont="0" applyFill="0" applyBorder="0" applyAlignment="0" applyProtection="0">
      <alignment vertical="center"/>
    </xf>
    <xf numFmtId="38" fontId="41" fillId="0" borderId="0">
      <alignment horizontal="left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1" fillId="0" borderId="0" applyFont="0" applyFill="0" applyBorder="0" applyAlignment="0" applyProtection="0"/>
    <xf numFmtId="40" fontId="1" fillId="0" borderId="0" applyFont="0" applyFill="0" applyBorder="0" applyAlignment="0" applyProtection="0"/>
    <xf numFmtId="40" fontId="1" fillId="0" borderId="0" applyFont="0" applyFill="0" applyBorder="0" applyAlignment="0" applyProtection="0"/>
    <xf numFmtId="40" fontId="1" fillId="0" borderId="0" applyFont="0" applyFill="0" applyBorder="0" applyAlignment="0" applyProtection="0"/>
    <xf numFmtId="40" fontId="1" fillId="0" borderId="0" applyFont="0" applyFill="0" applyBorder="0" applyAlignment="0" applyProtection="0"/>
    <xf numFmtId="40" fontId="1" fillId="0" borderId="0" applyFont="0" applyFill="0" applyBorder="0" applyAlignment="0" applyProtection="0"/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31" fillId="0" borderId="1" applyFont="0" applyFill="0" applyBorder="0" applyAlignment="0" applyProtection="0">
      <alignment horizontal="center" vertical="center"/>
    </xf>
    <xf numFmtId="40" fontId="1" fillId="0" borderId="0" applyFont="0" applyFill="0" applyBorder="0" applyAlignment="0" applyProtection="0"/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1" fillId="0" borderId="0" applyFont="0" applyFill="0" applyBorder="0" applyAlignment="0" applyProtection="0"/>
    <xf numFmtId="40" fontId="31" fillId="0" borderId="1" applyFont="0" applyFill="0" applyBorder="0" applyAlignment="0" applyProtection="0">
      <alignment horizontal="center" vertical="center"/>
    </xf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1" fillId="0" borderId="0" applyFont="0" applyFill="0" applyBorder="0" applyAlignment="0" applyProtection="0"/>
    <xf numFmtId="40" fontId="31" fillId="0" borderId="1" applyFont="0" applyFill="0" applyBorder="0" applyAlignment="0" applyProtection="0">
      <alignment horizontal="center" vertical="center"/>
    </xf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38" fontId="41" fillId="0" borderId="0">
      <alignment horizontal="left"/>
    </xf>
    <xf numFmtId="0" fontId="1" fillId="0" borderId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/>
    <xf numFmtId="40" fontId="1" fillId="0" borderId="0" applyFont="0" applyFill="0" applyBorder="0" applyAlignment="0" applyProtection="0"/>
    <xf numFmtId="40" fontId="1" fillId="0" borderId="0" applyFont="0" applyFill="0" applyBorder="0" applyAlignment="0" applyProtection="0"/>
    <xf numFmtId="40" fontId="1" fillId="0" borderId="0" applyFont="0" applyFill="0" applyBorder="0" applyAlignment="0" applyProtection="0"/>
    <xf numFmtId="40" fontId="1" fillId="0" borderId="0" applyFont="0" applyFill="0" applyBorder="0" applyAlignment="0" applyProtection="0"/>
    <xf numFmtId="40" fontId="1" fillId="0" borderId="0" applyFont="0" applyFill="0" applyBorder="0" applyAlignment="0" applyProtection="0"/>
    <xf numFmtId="40" fontId="1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38" fontId="41" fillId="0" borderId="0">
      <alignment horizontal="left"/>
    </xf>
    <xf numFmtId="40" fontId="1" fillId="0" borderId="0" applyFont="0" applyFill="0" applyBorder="0" applyAlignment="0" applyProtection="0"/>
    <xf numFmtId="40" fontId="1" fillId="0" borderId="0" applyFont="0" applyFill="0" applyBorder="0" applyAlignment="0" applyProtection="0"/>
    <xf numFmtId="40" fontId="1" fillId="0" borderId="0" applyFont="0" applyFill="0" applyBorder="0" applyAlignment="0" applyProtection="0"/>
    <xf numFmtId="40" fontId="1" fillId="0" borderId="0" applyFont="0" applyFill="0" applyBorder="0" applyAlignment="0" applyProtection="0"/>
    <xf numFmtId="0" fontId="1" fillId="0" borderId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>
      <alignment vertical="center"/>
    </xf>
    <xf numFmtId="40" fontId="20" fillId="0" borderId="0" applyFont="0" applyFill="0" applyBorder="0" applyAlignment="0" applyProtection="0"/>
    <xf numFmtId="40" fontId="1" fillId="0" borderId="0" applyFont="0" applyFill="0" applyBorder="0" applyAlignment="0" applyProtection="0"/>
    <xf numFmtId="40" fontId="1" fillId="0" borderId="0" applyFont="0" applyFill="0" applyBorder="0" applyAlignment="0" applyProtection="0"/>
    <xf numFmtId="40" fontId="20" fillId="0" borderId="0" applyFont="0" applyFill="0" applyBorder="0" applyAlignment="0" applyProtection="0"/>
  </cellStyleXfs>
  <cellXfs count="114">
    <xf numFmtId="0" fontId="0" fillId="0" borderId="0" xfId="0"/>
    <xf numFmtId="0" fontId="116" fillId="0" borderId="1" xfId="0" applyFont="1" applyBorder="1"/>
    <xf numFmtId="0" fontId="116" fillId="0" borderId="0" xfId="0" applyFont="1"/>
    <xf numFmtId="0" fontId="116" fillId="2" borderId="1" xfId="0" applyFont="1" applyFill="1" applyBorder="1" applyAlignment="1">
      <alignment vertical="center"/>
    </xf>
    <xf numFmtId="0" fontId="116" fillId="0" borderId="0" xfId="0" applyFont="1" applyAlignment="1">
      <alignment vertical="center"/>
    </xf>
    <xf numFmtId="0" fontId="116" fillId="0" borderId="1" xfId="0" applyFont="1" applyBorder="1" applyAlignment="1">
      <alignment vertical="center"/>
    </xf>
    <xf numFmtId="0" fontId="116" fillId="0" borderId="1" xfId="0" applyFont="1" applyBorder="1" applyAlignment="1">
      <alignment horizontal="center" vertical="center"/>
    </xf>
    <xf numFmtId="166" fontId="116" fillId="0" borderId="1" xfId="0" applyNumberFormat="1" applyFont="1" applyBorder="1" applyAlignment="1">
      <alignment horizontal="center" vertical="center"/>
    </xf>
    <xf numFmtId="166" fontId="116" fillId="2" borderId="1" xfId="0" applyNumberFormat="1" applyFont="1" applyFill="1" applyBorder="1" applyAlignment="1">
      <alignment horizontal="center" vertical="center"/>
    </xf>
    <xf numFmtId="0" fontId="116" fillId="0" borderId="0" xfId="0" applyFont="1" applyAlignment="1">
      <alignment horizontal="center"/>
    </xf>
    <xf numFmtId="4" fontId="119" fillId="0" borderId="1" xfId="1" applyNumberFormat="1" applyFont="1" applyFill="1" applyBorder="1" applyAlignment="1">
      <alignment horizontal="center" vertical="center"/>
    </xf>
    <xf numFmtId="166" fontId="116" fillId="0" borderId="1" xfId="0" applyNumberFormat="1" applyFont="1" applyFill="1" applyBorder="1" applyAlignment="1">
      <alignment horizontal="center" vertical="center"/>
    </xf>
    <xf numFmtId="0" fontId="116" fillId="0" borderId="1" xfId="0" applyFont="1" applyFill="1" applyBorder="1" applyAlignment="1">
      <alignment vertical="center"/>
    </xf>
    <xf numFmtId="0" fontId="122" fillId="0" borderId="0" xfId="0" applyFont="1" applyAlignment="1">
      <alignment horizontal="justify" vertical="center"/>
    </xf>
    <xf numFmtId="0" fontId="116" fillId="2" borderId="1" xfId="0" applyFont="1" applyFill="1" applyBorder="1" applyAlignment="1">
      <alignment horizontal="center" vertical="center"/>
    </xf>
    <xf numFmtId="0" fontId="22" fillId="74" borderId="5" xfId="6" applyFont="1" applyFill="1" applyBorder="1" applyAlignment="1">
      <alignment horizontal="center" vertical="center" wrapText="1"/>
    </xf>
    <xf numFmtId="0" fontId="116" fillId="75" borderId="1" xfId="0" applyFont="1" applyFill="1" applyBorder="1" applyAlignment="1">
      <alignment vertical="center"/>
    </xf>
    <xf numFmtId="0" fontId="116" fillId="76" borderId="1" xfId="0" applyFont="1" applyFill="1" applyBorder="1" applyAlignment="1">
      <alignment vertical="center"/>
    </xf>
    <xf numFmtId="0" fontId="116" fillId="0" borderId="1" xfId="0" applyFont="1" applyFill="1" applyBorder="1" applyAlignment="1">
      <alignment horizontal="center" vertical="center"/>
    </xf>
    <xf numFmtId="0" fontId="116" fillId="0" borderId="0" xfId="0" applyFont="1" applyFill="1" applyAlignment="1">
      <alignment vertical="center"/>
    </xf>
    <xf numFmtId="0" fontId="116" fillId="2" borderId="1" xfId="0" applyFont="1" applyFill="1" applyBorder="1" applyAlignment="1">
      <alignment vertical="center" wrapText="1"/>
    </xf>
    <xf numFmtId="0" fontId="116" fillId="77" borderId="1" xfId="0" applyFont="1" applyFill="1" applyBorder="1" applyAlignment="1">
      <alignment vertical="center"/>
    </xf>
    <xf numFmtId="0" fontId="116" fillId="0" borderId="0" xfId="0" applyFont="1" applyFill="1"/>
    <xf numFmtId="0" fontId="116" fillId="6" borderId="0" xfId="0" applyFont="1" applyFill="1"/>
    <xf numFmtId="3" fontId="128" fillId="75" borderId="1" xfId="2" applyNumberFormat="1" applyFont="1" applyFill="1" applyBorder="1" applyAlignment="1" applyProtection="1">
      <alignment horizontal="center" vertical="center"/>
    </xf>
    <xf numFmtId="166" fontId="128" fillId="75" borderId="1" xfId="2" applyNumberFormat="1" applyFont="1" applyFill="1" applyBorder="1" applyAlignment="1">
      <alignment horizontal="center" vertical="center"/>
    </xf>
    <xf numFmtId="166" fontId="128" fillId="75" borderId="40" xfId="2" applyNumberFormat="1" applyFont="1" applyFill="1" applyBorder="1" applyAlignment="1">
      <alignment horizontal="center" vertical="center"/>
    </xf>
    <xf numFmtId="3" fontId="113" fillId="0" borderId="0" xfId="2" applyNumberFormat="1" applyFont="1" applyFill="1" applyBorder="1" applyAlignment="1">
      <alignment vertical="center"/>
    </xf>
    <xf numFmtId="3" fontId="131" fillId="0" borderId="0" xfId="2" applyNumberFormat="1" applyFont="1" applyFill="1" applyBorder="1" applyAlignment="1">
      <alignment vertical="center"/>
    </xf>
    <xf numFmtId="0" fontId="128" fillId="75" borderId="1" xfId="6256" applyFont="1" applyFill="1" applyBorder="1" applyAlignment="1">
      <alignment horizontal="center" vertical="center"/>
    </xf>
    <xf numFmtId="3" fontId="131" fillId="75" borderId="0" xfId="2" applyNumberFormat="1" applyFont="1" applyFill="1" applyBorder="1" applyAlignment="1">
      <alignment vertical="center"/>
    </xf>
    <xf numFmtId="3" fontId="113" fillId="75" borderId="0" xfId="2" applyNumberFormat="1" applyFont="1" applyFill="1" applyBorder="1" applyAlignment="1">
      <alignment vertical="center"/>
    </xf>
    <xf numFmtId="3" fontId="131" fillId="6" borderId="0" xfId="2" applyNumberFormat="1" applyFont="1" applyFill="1" applyBorder="1" applyAlignment="1">
      <alignment vertical="center"/>
    </xf>
    <xf numFmtId="3" fontId="132" fillId="75" borderId="1" xfId="2" applyNumberFormat="1" applyFont="1" applyFill="1" applyBorder="1" applyAlignment="1" applyProtection="1">
      <alignment horizontal="center" vertical="center"/>
    </xf>
    <xf numFmtId="3" fontId="133" fillId="6" borderId="0" xfId="2" applyNumberFormat="1" applyFont="1" applyFill="1" applyBorder="1" applyAlignment="1">
      <alignment vertical="center"/>
    </xf>
    <xf numFmtId="3" fontId="113" fillId="6" borderId="0" xfId="2" applyNumberFormat="1" applyFont="1" applyFill="1" applyBorder="1" applyAlignment="1">
      <alignment vertical="center"/>
    </xf>
    <xf numFmtId="166" fontId="128" fillId="75" borderId="1" xfId="2" applyNumberFormat="1" applyFont="1" applyFill="1" applyBorder="1" applyAlignment="1" applyProtection="1">
      <alignment horizontal="center" vertical="center"/>
    </xf>
    <xf numFmtId="3" fontId="113" fillId="0" borderId="0" xfId="2" applyNumberFormat="1" applyFont="1" applyFill="1" applyAlignment="1">
      <alignment vertical="center"/>
    </xf>
    <xf numFmtId="166" fontId="116" fillId="3" borderId="1" xfId="0" applyNumberFormat="1" applyFont="1" applyFill="1" applyBorder="1" applyAlignment="1">
      <alignment horizontal="center" vertical="center"/>
    </xf>
    <xf numFmtId="0" fontId="116" fillId="75" borderId="1" xfId="0" applyFont="1" applyFill="1" applyBorder="1" applyAlignment="1">
      <alignment horizontal="left" vertical="center"/>
    </xf>
    <xf numFmtId="0" fontId="127" fillId="0" borderId="0" xfId="0" applyFont="1" applyAlignment="1">
      <alignment vertical="center"/>
    </xf>
    <xf numFmtId="0" fontId="116" fillId="0" borderId="1" xfId="0" applyFont="1" applyBorder="1" applyAlignment="1">
      <alignment wrapText="1"/>
    </xf>
    <xf numFmtId="0" fontId="116" fillId="0" borderId="1" xfId="0" applyFont="1" applyBorder="1" applyAlignment="1">
      <alignment vertical="center" wrapText="1"/>
    </xf>
    <xf numFmtId="0" fontId="116" fillId="0" borderId="1" xfId="0" applyFont="1" applyFill="1" applyBorder="1" applyAlignment="1">
      <alignment vertical="center" wrapText="1"/>
    </xf>
    <xf numFmtId="0" fontId="116" fillId="75" borderId="1" xfId="0" applyFont="1" applyFill="1" applyBorder="1" applyAlignment="1">
      <alignment horizontal="left" vertical="center" wrapText="1"/>
    </xf>
    <xf numFmtId="0" fontId="116" fillId="0" borderId="0" xfId="0" applyFont="1" applyAlignment="1">
      <alignment wrapText="1"/>
    </xf>
    <xf numFmtId="0" fontId="116" fillId="76" borderId="1" xfId="0" applyFont="1" applyFill="1" applyBorder="1" applyAlignment="1">
      <alignment vertical="center" wrapText="1"/>
    </xf>
    <xf numFmtId="0" fontId="116" fillId="3" borderId="1" xfId="0" applyFont="1" applyFill="1" applyBorder="1" applyAlignment="1">
      <alignment vertical="center"/>
    </xf>
    <xf numFmtId="0" fontId="116" fillId="3" borderId="1" xfId="0" applyFont="1" applyFill="1" applyBorder="1" applyAlignment="1">
      <alignment vertical="center" wrapText="1"/>
    </xf>
    <xf numFmtId="0" fontId="116" fillId="3" borderId="1" xfId="0" applyFont="1" applyFill="1" applyBorder="1" applyAlignment="1">
      <alignment horizontal="center" vertical="center"/>
    </xf>
    <xf numFmtId="166" fontId="116" fillId="3" borderId="1" xfId="0" applyNumberFormat="1" applyFont="1" applyFill="1" applyBorder="1" applyAlignment="1">
      <alignment vertical="center"/>
    </xf>
    <xf numFmtId="0" fontId="116" fillId="77" borderId="1" xfId="0" applyFont="1" applyFill="1" applyBorder="1" applyAlignment="1">
      <alignment vertical="center" wrapText="1"/>
    </xf>
    <xf numFmtId="2" fontId="116" fillId="77" borderId="1" xfId="6498" applyNumberFormat="1" applyFont="1" applyFill="1" applyBorder="1" applyAlignment="1">
      <alignment horizontal="center" vertical="center"/>
    </xf>
    <xf numFmtId="0" fontId="116" fillId="75" borderId="1" xfId="0" applyFont="1" applyFill="1" applyBorder="1" applyAlignment="1">
      <alignment vertical="center" wrapText="1"/>
    </xf>
    <xf numFmtId="166" fontId="116" fillId="2" borderId="1" xfId="0" applyNumberFormat="1" applyFont="1" applyFill="1" applyBorder="1" applyAlignment="1">
      <alignment vertical="center"/>
    </xf>
    <xf numFmtId="3" fontId="134" fillId="3" borderId="1" xfId="2" applyNumberFormat="1" applyFont="1" applyFill="1" applyBorder="1" applyAlignment="1" applyProtection="1">
      <alignment horizontal="center" vertical="center"/>
    </xf>
    <xf numFmtId="3" fontId="128" fillId="3" borderId="1" xfId="2" applyNumberFormat="1" applyFont="1" applyFill="1" applyBorder="1" applyAlignment="1" applyProtection="1">
      <alignment horizontal="center" vertical="center"/>
    </xf>
    <xf numFmtId="166" fontId="130" fillId="3" borderId="1" xfId="2" applyNumberFormat="1" applyFont="1" applyFill="1" applyBorder="1" applyAlignment="1">
      <alignment horizontal="center" vertical="center"/>
    </xf>
    <xf numFmtId="0" fontId="127" fillId="2" borderId="1" xfId="0" applyFont="1" applyFill="1" applyBorder="1" applyAlignment="1">
      <alignment horizontal="center" vertical="center"/>
    </xf>
    <xf numFmtId="0" fontId="127" fillId="2" borderId="1" xfId="0" applyFont="1" applyFill="1" applyBorder="1" applyAlignment="1">
      <alignment vertical="center"/>
    </xf>
    <xf numFmtId="0" fontId="127" fillId="3" borderId="1" xfId="0" applyFont="1" applyFill="1" applyBorder="1" applyAlignment="1">
      <alignment horizontal="left" vertical="center" wrapText="1"/>
    </xf>
    <xf numFmtId="0" fontId="127" fillId="3" borderId="1" xfId="0" applyFont="1" applyFill="1" applyBorder="1" applyAlignment="1">
      <alignment horizontal="center" vertical="center"/>
    </xf>
    <xf numFmtId="166" fontId="127" fillId="3" borderId="1" xfId="0" applyNumberFormat="1" applyFont="1" applyFill="1" applyBorder="1" applyAlignment="1">
      <alignment vertical="center"/>
    </xf>
    <xf numFmtId="0" fontId="116" fillId="6" borderId="1" xfId="0" applyFont="1" applyFill="1" applyBorder="1" applyAlignment="1"/>
    <xf numFmtId="0" fontId="116" fillId="6" borderId="1" xfId="0" applyFont="1" applyFill="1" applyBorder="1" applyAlignment="1">
      <alignment wrapText="1"/>
    </xf>
    <xf numFmtId="0" fontId="116" fillId="4" borderId="1" xfId="0" applyFont="1" applyFill="1" applyBorder="1" applyAlignment="1">
      <alignment wrapText="1"/>
    </xf>
    <xf numFmtId="0" fontId="116" fillId="4" borderId="1" xfId="0" applyFont="1" applyFill="1" applyBorder="1" applyAlignment="1">
      <alignment horizontal="center"/>
    </xf>
    <xf numFmtId="0" fontId="116" fillId="4" borderId="1" xfId="0" applyFont="1" applyFill="1" applyBorder="1" applyAlignment="1"/>
    <xf numFmtId="166" fontId="116" fillId="4" borderId="1" xfId="0" applyNumberFormat="1" applyFont="1" applyFill="1" applyBorder="1" applyAlignment="1">
      <alignment horizontal="center"/>
    </xf>
    <xf numFmtId="0" fontId="116" fillId="0" borderId="1" xfId="0" applyFont="1" applyBorder="1" applyAlignment="1">
      <alignment horizontal="center"/>
    </xf>
    <xf numFmtId="0" fontId="116" fillId="7" borderId="1" xfId="0" applyFont="1" applyFill="1" applyBorder="1"/>
    <xf numFmtId="0" fontId="116" fillId="7" borderId="1" xfId="0" applyFont="1" applyFill="1" applyBorder="1" applyAlignment="1">
      <alignment wrapText="1"/>
    </xf>
    <xf numFmtId="0" fontId="116" fillId="7" borderId="1" xfId="0" applyFont="1" applyFill="1" applyBorder="1" applyAlignment="1">
      <alignment horizontal="center"/>
    </xf>
    <xf numFmtId="0" fontId="116" fillId="0" borderId="0" xfId="6498" applyNumberFormat="1" applyFont="1" applyAlignment="1">
      <alignment vertical="center"/>
    </xf>
    <xf numFmtId="0" fontId="116" fillId="2" borderId="6" xfId="0" applyFont="1" applyFill="1" applyBorder="1" applyAlignment="1">
      <alignment vertical="center"/>
    </xf>
    <xf numFmtId="0" fontId="116" fillId="2" borderId="6" xfId="0" applyFont="1" applyFill="1" applyBorder="1" applyAlignment="1">
      <alignment vertical="center" wrapText="1"/>
    </xf>
    <xf numFmtId="0" fontId="135" fillId="0" borderId="42" xfId="0" applyFont="1" applyBorder="1" applyAlignment="1">
      <alignment horizontal="center" vertical="center"/>
    </xf>
    <xf numFmtId="0" fontId="135" fillId="0" borderId="43" xfId="0" applyFont="1" applyBorder="1" applyAlignment="1">
      <alignment horizontal="center" vertical="center" wrapText="1"/>
    </xf>
    <xf numFmtId="0" fontId="135" fillId="0" borderId="43" xfId="0" applyFont="1" applyBorder="1" applyAlignment="1">
      <alignment horizontal="center" vertical="center"/>
    </xf>
    <xf numFmtId="0" fontId="135" fillId="0" borderId="43" xfId="0" applyFont="1" applyFill="1" applyBorder="1" applyAlignment="1">
      <alignment horizontal="center" vertical="center"/>
    </xf>
    <xf numFmtId="0" fontId="135" fillId="0" borderId="44" xfId="0" applyFont="1" applyFill="1" applyBorder="1" applyAlignment="1">
      <alignment horizontal="center" vertical="center"/>
    </xf>
    <xf numFmtId="0" fontId="116" fillId="75" borderId="45" xfId="0" applyFont="1" applyFill="1" applyBorder="1" applyAlignment="1">
      <alignment horizontal="left" vertical="center"/>
    </xf>
    <xf numFmtId="0" fontId="116" fillId="75" borderId="45" xfId="0" applyFont="1" applyFill="1" applyBorder="1" applyAlignment="1">
      <alignment vertical="center" wrapText="1"/>
    </xf>
    <xf numFmtId="3" fontId="128" fillId="75" borderId="45" xfId="2" applyNumberFormat="1" applyFont="1" applyFill="1" applyBorder="1" applyAlignment="1" applyProtection="1">
      <alignment horizontal="center" vertical="center"/>
    </xf>
    <xf numFmtId="166" fontId="128" fillId="75" borderId="45" xfId="2" applyNumberFormat="1" applyFont="1" applyFill="1" applyBorder="1" applyAlignment="1">
      <alignment horizontal="center" vertical="center"/>
    </xf>
    <xf numFmtId="0" fontId="116" fillId="0" borderId="46" xfId="0" applyFont="1" applyFill="1" applyBorder="1" applyAlignment="1">
      <alignment vertical="center"/>
    </xf>
    <xf numFmtId="0" fontId="116" fillId="0" borderId="47" xfId="0" applyFont="1" applyFill="1" applyBorder="1" applyAlignment="1">
      <alignment vertical="center" wrapText="1"/>
    </xf>
    <xf numFmtId="166" fontId="116" fillId="0" borderId="47" xfId="0" applyNumberFormat="1" applyFont="1" applyFill="1" applyBorder="1" applyAlignment="1">
      <alignment horizontal="center" vertical="center"/>
    </xf>
    <xf numFmtId="166" fontId="116" fillId="0" borderId="48" xfId="0" applyNumberFormat="1" applyFont="1" applyFill="1" applyBorder="1" applyAlignment="1">
      <alignment horizontal="center" vertical="center"/>
    </xf>
    <xf numFmtId="0" fontId="116" fillId="0" borderId="49" xfId="0" applyFont="1" applyFill="1" applyBorder="1" applyAlignment="1">
      <alignment vertical="center"/>
    </xf>
    <xf numFmtId="166" fontId="116" fillId="0" borderId="40" xfId="0" applyNumberFormat="1" applyFont="1" applyFill="1" applyBorder="1" applyAlignment="1">
      <alignment horizontal="center" vertical="center"/>
    </xf>
    <xf numFmtId="0" fontId="116" fillId="75" borderId="49" xfId="0" applyFont="1" applyFill="1" applyBorder="1" applyAlignment="1">
      <alignment horizontal="left" vertical="center"/>
    </xf>
    <xf numFmtId="0" fontId="116" fillId="3" borderId="49" xfId="0" applyFont="1" applyFill="1" applyBorder="1" applyAlignment="1">
      <alignment vertical="center"/>
    </xf>
    <xf numFmtId="166" fontId="116" fillId="3" borderId="40" xfId="0" applyNumberFormat="1" applyFont="1" applyFill="1" applyBorder="1" applyAlignment="1">
      <alignment horizontal="center" vertical="center"/>
    </xf>
    <xf numFmtId="0" fontId="116" fillId="2" borderId="49" xfId="0" applyFont="1" applyFill="1" applyBorder="1" applyAlignment="1">
      <alignment vertical="center"/>
    </xf>
    <xf numFmtId="0" fontId="127" fillId="2" borderId="40" xfId="0" applyFont="1" applyFill="1" applyBorder="1" applyAlignment="1">
      <alignment vertical="center"/>
    </xf>
    <xf numFmtId="0" fontId="116" fillId="0" borderId="49" xfId="0" applyFont="1" applyFill="1" applyBorder="1" applyAlignment="1">
      <alignment horizontal="left" vertical="center"/>
    </xf>
    <xf numFmtId="166" fontId="116" fillId="0" borderId="40" xfId="0" applyNumberFormat="1" applyFont="1" applyBorder="1" applyAlignment="1">
      <alignment horizontal="center" vertical="center"/>
    </xf>
    <xf numFmtId="0" fontId="127" fillId="3" borderId="49" xfId="0" applyFont="1" applyFill="1" applyBorder="1" applyAlignment="1">
      <alignment horizontal="left" vertical="center"/>
    </xf>
    <xf numFmtId="166" fontId="127" fillId="3" borderId="40" xfId="0" applyNumberFormat="1" applyFont="1" applyFill="1" applyBorder="1" applyAlignment="1">
      <alignment horizontal="center" vertical="center"/>
    </xf>
    <xf numFmtId="0" fontId="116" fillId="6" borderId="49" xfId="0" applyFont="1" applyFill="1" applyBorder="1" applyAlignment="1"/>
    <xf numFmtId="0" fontId="116" fillId="6" borderId="40" xfId="0" applyFont="1" applyFill="1" applyBorder="1" applyAlignment="1"/>
    <xf numFmtId="0" fontId="116" fillId="4" borderId="49" xfId="0" applyFont="1" applyFill="1" applyBorder="1"/>
    <xf numFmtId="166" fontId="116" fillId="4" borderId="40" xfId="0" applyNumberFormat="1" applyFont="1" applyFill="1" applyBorder="1" applyAlignment="1">
      <alignment horizontal="center"/>
    </xf>
    <xf numFmtId="0" fontId="116" fillId="0" borderId="49" xfId="0" applyFont="1" applyBorder="1"/>
    <xf numFmtId="0" fontId="116" fillId="0" borderId="40" xfId="0" applyFont="1" applyBorder="1"/>
    <xf numFmtId="0" fontId="116" fillId="7" borderId="49" xfId="0" applyFont="1" applyFill="1" applyBorder="1"/>
    <xf numFmtId="166" fontId="117" fillId="5" borderId="40" xfId="0" applyNumberFormat="1" applyFont="1" applyFill="1" applyBorder="1" applyAlignment="1">
      <alignment horizontal="center"/>
    </xf>
    <xf numFmtId="0" fontId="116" fillId="7" borderId="50" xfId="0" applyFont="1" applyFill="1" applyBorder="1"/>
    <xf numFmtId="0" fontId="116" fillId="7" borderId="41" xfId="0" applyFont="1" applyFill="1" applyBorder="1" applyAlignment="1">
      <alignment wrapText="1"/>
    </xf>
    <xf numFmtId="0" fontId="116" fillId="7" borderId="41" xfId="0" applyFont="1" applyFill="1" applyBorder="1" applyAlignment="1">
      <alignment horizontal="center"/>
    </xf>
    <xf numFmtId="0" fontId="116" fillId="7" borderId="41" xfId="0" applyFont="1" applyFill="1" applyBorder="1"/>
    <xf numFmtId="166" fontId="117" fillId="5" borderId="51" xfId="0" applyNumberFormat="1" applyFont="1" applyFill="1" applyBorder="1" applyAlignment="1">
      <alignment horizontal="center"/>
    </xf>
    <xf numFmtId="0" fontId="119" fillId="0" borderId="1" xfId="0" applyFont="1" applyFill="1" applyBorder="1" applyAlignment="1">
      <alignment vertical="center" wrapText="1"/>
    </xf>
  </cellXfs>
  <cellStyles count="6985">
    <cellStyle name="_Classeur2" xfId="5517"/>
    <cellStyle name="_Classeur2 2" xfId="5518"/>
    <cellStyle name="_Immo BLO _global" xfId="5519"/>
    <cellStyle name="_Immo BLO _global 2" xfId="5520"/>
    <cellStyle name="_OUJDA fixe detail 29-05-2005" xfId="5521"/>
    <cellStyle name="_OUJDA fixe detail 29-05-2005 2" xfId="5522"/>
    <cellStyle name="_RECAPFLUXMES2004" xfId="5523"/>
    <cellStyle name="_RECAPFLUXMES2004 2" xfId="5524"/>
    <cellStyle name="_TableSuperHead" xfId="5525"/>
    <cellStyle name="_TableSuperHead 2" xfId="5526"/>
    <cellStyle name="20 % - Accent1 10 2" xfId="10"/>
    <cellStyle name="20 % - Accent1 11 2" xfId="11"/>
    <cellStyle name="20 % - Accent1 12 2" xfId="12"/>
    <cellStyle name="20 % - Accent1 13 2" xfId="13"/>
    <cellStyle name="20 % - Accent1 14 2" xfId="14"/>
    <cellStyle name="20 % - Accent1 15 2" xfId="15"/>
    <cellStyle name="20 % - Accent1 16 2" xfId="16"/>
    <cellStyle name="20 % - Accent1 17 2" xfId="17"/>
    <cellStyle name="20 % - Accent1 18 2" xfId="18"/>
    <cellStyle name="20 % - Accent1 19 2" xfId="19"/>
    <cellStyle name="20 % - Accent1 2" xfId="20"/>
    <cellStyle name="20 % - Accent1 2 10" xfId="21"/>
    <cellStyle name="20 % - Accent1 2 11" xfId="22"/>
    <cellStyle name="20 % - Accent1 2 12" xfId="23"/>
    <cellStyle name="20 % - Accent1 2 13" xfId="24"/>
    <cellStyle name="20 % - Accent1 2 14" xfId="25"/>
    <cellStyle name="20 % - Accent1 2 15" xfId="26"/>
    <cellStyle name="20 % - Accent1 2 16" xfId="27"/>
    <cellStyle name="20 % - Accent1 2 17" xfId="28"/>
    <cellStyle name="20 % - Accent1 2 18" xfId="29"/>
    <cellStyle name="20 % - Accent1 2 2" xfId="30"/>
    <cellStyle name="20 % - Accent1 2 2 10" xfId="31"/>
    <cellStyle name="20 % - Accent1 2 2 11" xfId="32"/>
    <cellStyle name="20 % - Accent1 2 2 12" xfId="33"/>
    <cellStyle name="20 % - Accent1 2 2 13" xfId="34"/>
    <cellStyle name="20 % - Accent1 2 2 14" xfId="35"/>
    <cellStyle name="20 % - Accent1 2 2 15" xfId="36"/>
    <cellStyle name="20 % - Accent1 2 2 16" xfId="37"/>
    <cellStyle name="20 % - Accent1 2 2 17" xfId="38"/>
    <cellStyle name="20 % - Accent1 2 2 2" xfId="39"/>
    <cellStyle name="20 % - Accent1 2 2 2 2" xfId="3496"/>
    <cellStyle name="20 % - Accent1 2 2 2 2 2" xfId="3497"/>
    <cellStyle name="20 % - Accent1 2 2 2 2 2 2" xfId="3498"/>
    <cellStyle name="20 % - Accent1 2 2 2 2 2 3" xfId="3499"/>
    <cellStyle name="20 % - Accent1 2 2 2 2 3" xfId="3500"/>
    <cellStyle name="20 % - Accent1 2 2 2 3" xfId="3501"/>
    <cellStyle name="20 % - Accent1 2 2 2 4" xfId="3502"/>
    <cellStyle name="20 % - Accent1 2 2 2 5" xfId="3503"/>
    <cellStyle name="20 % - Accent1 2 2 2 6" xfId="3504"/>
    <cellStyle name="20 % - Accent1 2 2 3" xfId="40"/>
    <cellStyle name="20 % - Accent1 2 2 4" xfId="41"/>
    <cellStyle name="20 % - Accent1 2 2 5" xfId="42"/>
    <cellStyle name="20 % - Accent1 2 2 6" xfId="43"/>
    <cellStyle name="20 % - Accent1 2 2 7" xfId="44"/>
    <cellStyle name="20 % - Accent1 2 2 8" xfId="45"/>
    <cellStyle name="20 % - Accent1 2 2 9" xfId="46"/>
    <cellStyle name="20 % - Accent1 2 3" xfId="47"/>
    <cellStyle name="20 % - Accent1 2 4" xfId="48"/>
    <cellStyle name="20 % - Accent1 2 5" xfId="49"/>
    <cellStyle name="20 % - Accent1 2 6" xfId="50"/>
    <cellStyle name="20 % - Accent1 2 7" xfId="51"/>
    <cellStyle name="20 % - Accent1 2 8" xfId="52"/>
    <cellStyle name="20 % - Accent1 2 9" xfId="53"/>
    <cellStyle name="20 % - Accent1 2_210-TABLEAU SHO SUNCITY du 27-04-12" xfId="3505"/>
    <cellStyle name="20 % - Accent1 20 2" xfId="54"/>
    <cellStyle name="20 % - Accent1 21 2" xfId="55"/>
    <cellStyle name="20 % - Accent1 22 2" xfId="56"/>
    <cellStyle name="20 % - Accent1 23 2" xfId="57"/>
    <cellStyle name="20 % - Accent1 24 2" xfId="58"/>
    <cellStyle name="20 % - Accent1 25 2" xfId="59"/>
    <cellStyle name="20 % - Accent1 26 2" xfId="60"/>
    <cellStyle name="20 % - Accent1 27 2" xfId="61"/>
    <cellStyle name="20 % - Accent1 28 2" xfId="62"/>
    <cellStyle name="20 % - Accent1 29 2" xfId="63"/>
    <cellStyle name="20 % - Accent1 3" xfId="64"/>
    <cellStyle name="20 % - Accent1 3 10" xfId="65"/>
    <cellStyle name="20 % - Accent1 3 11" xfId="66"/>
    <cellStyle name="20 % - Accent1 3 12" xfId="67"/>
    <cellStyle name="20 % - Accent1 3 13" xfId="68"/>
    <cellStyle name="20 % - Accent1 3 14" xfId="69"/>
    <cellStyle name="20 % - Accent1 3 15" xfId="70"/>
    <cellStyle name="20 % - Accent1 3 16" xfId="71"/>
    <cellStyle name="20 % - Accent1 3 17" xfId="72"/>
    <cellStyle name="20 % - Accent1 3 2" xfId="73"/>
    <cellStyle name="20 % - Accent1 3 3" xfId="74"/>
    <cellStyle name="20 % - Accent1 3 4" xfId="75"/>
    <cellStyle name="20 % - Accent1 3 5" xfId="76"/>
    <cellStyle name="20 % - Accent1 3 6" xfId="77"/>
    <cellStyle name="20 % - Accent1 3 7" xfId="78"/>
    <cellStyle name="20 % - Accent1 3 8" xfId="79"/>
    <cellStyle name="20 % - Accent1 3 9" xfId="80"/>
    <cellStyle name="20 % - Accent1 30 2" xfId="81"/>
    <cellStyle name="20 % - Accent1 31 2" xfId="82"/>
    <cellStyle name="20 % - Accent1 4" xfId="83"/>
    <cellStyle name="20 % - Accent1 4 10" xfId="84"/>
    <cellStyle name="20 % - Accent1 4 11" xfId="85"/>
    <cellStyle name="20 % - Accent1 4 12" xfId="86"/>
    <cellStyle name="20 % - Accent1 4 13" xfId="87"/>
    <cellStyle name="20 % - Accent1 4 14" xfId="88"/>
    <cellStyle name="20 % - Accent1 4 15" xfId="89"/>
    <cellStyle name="20 % - Accent1 4 16" xfId="90"/>
    <cellStyle name="20 % - Accent1 4 17" xfId="91"/>
    <cellStyle name="20 % - Accent1 4 2" xfId="92"/>
    <cellStyle name="20 % - Accent1 4 3" xfId="93"/>
    <cellStyle name="20 % - Accent1 4 4" xfId="94"/>
    <cellStyle name="20 % - Accent1 4 5" xfId="95"/>
    <cellStyle name="20 % - Accent1 4 6" xfId="96"/>
    <cellStyle name="20 % - Accent1 4 7" xfId="97"/>
    <cellStyle name="20 % - Accent1 4 8" xfId="98"/>
    <cellStyle name="20 % - Accent1 4 9" xfId="99"/>
    <cellStyle name="20 % - Accent1 5" xfId="100"/>
    <cellStyle name="20 % - Accent1 5 2" xfId="101"/>
    <cellStyle name="20 % - Accent1 5 3" xfId="3506"/>
    <cellStyle name="20 % - Accent1 5 4" xfId="3507"/>
    <cellStyle name="20 % - Accent1 5 5" xfId="3508"/>
    <cellStyle name="20 % - Accent1 5 6" xfId="3509"/>
    <cellStyle name="20 % - Accent1 5 7" xfId="3510"/>
    <cellStyle name="20 % - Accent1 6" xfId="102"/>
    <cellStyle name="20 % - Accent1 6 2" xfId="103"/>
    <cellStyle name="20 % - Accent1 6 3" xfId="3511"/>
    <cellStyle name="20 % - Accent1 6 4" xfId="3512"/>
    <cellStyle name="20 % - Accent1 6 5" xfId="3513"/>
    <cellStyle name="20 % - Accent1 6 6" xfId="3514"/>
    <cellStyle name="20 % - Accent1 6 7" xfId="3515"/>
    <cellStyle name="20 % - Accent1 7" xfId="104"/>
    <cellStyle name="20 % - Accent1 7 2" xfId="105"/>
    <cellStyle name="20 % - Accent1 7 3" xfId="3516"/>
    <cellStyle name="20 % - Accent1 7 4" xfId="3517"/>
    <cellStyle name="20 % - Accent1 7 5" xfId="3518"/>
    <cellStyle name="20 % - Accent1 7 6" xfId="3519"/>
    <cellStyle name="20 % - Accent1 7 7" xfId="3520"/>
    <cellStyle name="20 % - Accent1 8" xfId="106"/>
    <cellStyle name="20 % - Accent1 8 2" xfId="107"/>
    <cellStyle name="20 % - Accent1 8 3" xfId="3521"/>
    <cellStyle name="20 % - Accent1 8 4" xfId="3522"/>
    <cellStyle name="20 % - Accent1 8 5" xfId="3523"/>
    <cellStyle name="20 % - Accent1 8 6" xfId="3524"/>
    <cellStyle name="20 % - Accent1 8 7" xfId="3525"/>
    <cellStyle name="20 % - Accent1 9" xfId="9"/>
    <cellStyle name="20 % - Accent1 9 2" xfId="108"/>
    <cellStyle name="20 % - Accent1 9 3" xfId="3526"/>
    <cellStyle name="20 % - Accent1 9 4" xfId="3527"/>
    <cellStyle name="20 % - Accent1 9 5" xfId="3528"/>
    <cellStyle name="20 % - Accent1 9 6" xfId="3529"/>
    <cellStyle name="20 % - Accent1 9 7" xfId="3530"/>
    <cellStyle name="20 % - Accent2 10 2" xfId="110"/>
    <cellStyle name="20 % - Accent2 11 2" xfId="111"/>
    <cellStyle name="20 % - Accent2 12 2" xfId="112"/>
    <cellStyle name="20 % - Accent2 13 2" xfId="113"/>
    <cellStyle name="20 % - Accent2 14 2" xfId="114"/>
    <cellStyle name="20 % - Accent2 15 2" xfId="115"/>
    <cellStyle name="20 % - Accent2 16 2" xfId="116"/>
    <cellStyle name="20 % - Accent2 17 2" xfId="117"/>
    <cellStyle name="20 % - Accent2 18 2" xfId="118"/>
    <cellStyle name="20 % - Accent2 19 2" xfId="119"/>
    <cellStyle name="20 % - Accent2 2" xfId="120"/>
    <cellStyle name="20 % - Accent2 2 10" xfId="121"/>
    <cellStyle name="20 % - Accent2 2 11" xfId="122"/>
    <cellStyle name="20 % - Accent2 2 12" xfId="123"/>
    <cellStyle name="20 % - Accent2 2 13" xfId="124"/>
    <cellStyle name="20 % - Accent2 2 14" xfId="125"/>
    <cellStyle name="20 % - Accent2 2 15" xfId="126"/>
    <cellStyle name="20 % - Accent2 2 16" xfId="127"/>
    <cellStyle name="20 % - Accent2 2 17" xfId="128"/>
    <cellStyle name="20 % - Accent2 2 18" xfId="129"/>
    <cellStyle name="20 % - Accent2 2 2" xfId="130"/>
    <cellStyle name="20 % - Accent2 2 2 10" xfId="131"/>
    <cellStyle name="20 % - Accent2 2 2 11" xfId="132"/>
    <cellStyle name="20 % - Accent2 2 2 12" xfId="133"/>
    <cellStyle name="20 % - Accent2 2 2 13" xfId="134"/>
    <cellStyle name="20 % - Accent2 2 2 14" xfId="135"/>
    <cellStyle name="20 % - Accent2 2 2 15" xfId="136"/>
    <cellStyle name="20 % - Accent2 2 2 16" xfId="137"/>
    <cellStyle name="20 % - Accent2 2 2 17" xfId="138"/>
    <cellStyle name="20 % - Accent2 2 2 2" xfId="139"/>
    <cellStyle name="20 % - Accent2 2 2 2 2" xfId="3531"/>
    <cellStyle name="20 % - Accent2 2 2 2 2 2" xfId="3532"/>
    <cellStyle name="20 % - Accent2 2 2 2 2 2 2" xfId="3533"/>
    <cellStyle name="20 % - Accent2 2 2 2 2 2 3" xfId="3534"/>
    <cellStyle name="20 % - Accent2 2 2 2 2 3" xfId="3535"/>
    <cellStyle name="20 % - Accent2 2 2 2 3" xfId="3536"/>
    <cellStyle name="20 % - Accent2 2 2 2 4" xfId="3537"/>
    <cellStyle name="20 % - Accent2 2 2 2 5" xfId="3538"/>
    <cellStyle name="20 % - Accent2 2 2 2 6" xfId="3539"/>
    <cellStyle name="20 % - Accent2 2 2 3" xfId="140"/>
    <cellStyle name="20 % - Accent2 2 2 4" xfId="141"/>
    <cellStyle name="20 % - Accent2 2 2 5" xfId="142"/>
    <cellStyle name="20 % - Accent2 2 2 6" xfId="143"/>
    <cellStyle name="20 % - Accent2 2 2 7" xfId="144"/>
    <cellStyle name="20 % - Accent2 2 2 8" xfId="145"/>
    <cellStyle name="20 % - Accent2 2 2 9" xfId="146"/>
    <cellStyle name="20 % - Accent2 2 3" xfId="147"/>
    <cellStyle name="20 % - Accent2 2 4" xfId="148"/>
    <cellStyle name="20 % - Accent2 2 5" xfId="149"/>
    <cellStyle name="20 % - Accent2 2 6" xfId="150"/>
    <cellStyle name="20 % - Accent2 2 7" xfId="151"/>
    <cellStyle name="20 % - Accent2 2 8" xfId="152"/>
    <cellStyle name="20 % - Accent2 2 9" xfId="153"/>
    <cellStyle name="20 % - Accent2 2_210-TABLEAU SHO SUNCITY du 27-04-12" xfId="3540"/>
    <cellStyle name="20 % - Accent2 20 2" xfId="154"/>
    <cellStyle name="20 % - Accent2 21 2" xfId="155"/>
    <cellStyle name="20 % - Accent2 22 2" xfId="156"/>
    <cellStyle name="20 % - Accent2 23 2" xfId="157"/>
    <cellStyle name="20 % - Accent2 24 2" xfId="158"/>
    <cellStyle name="20 % - Accent2 25 2" xfId="159"/>
    <cellStyle name="20 % - Accent2 26 2" xfId="160"/>
    <cellStyle name="20 % - Accent2 27 2" xfId="161"/>
    <cellStyle name="20 % - Accent2 28 2" xfId="162"/>
    <cellStyle name="20 % - Accent2 29 2" xfId="163"/>
    <cellStyle name="20 % - Accent2 3" xfId="164"/>
    <cellStyle name="20 % - Accent2 3 10" xfId="165"/>
    <cellStyle name="20 % - Accent2 3 11" xfId="166"/>
    <cellStyle name="20 % - Accent2 3 12" xfId="167"/>
    <cellStyle name="20 % - Accent2 3 13" xfId="168"/>
    <cellStyle name="20 % - Accent2 3 14" xfId="169"/>
    <cellStyle name="20 % - Accent2 3 15" xfId="170"/>
    <cellStyle name="20 % - Accent2 3 16" xfId="171"/>
    <cellStyle name="20 % - Accent2 3 17" xfId="172"/>
    <cellStyle name="20 % - Accent2 3 2" xfId="173"/>
    <cellStyle name="20 % - Accent2 3 3" xfId="174"/>
    <cellStyle name="20 % - Accent2 3 4" xfId="175"/>
    <cellStyle name="20 % - Accent2 3 5" xfId="176"/>
    <cellStyle name="20 % - Accent2 3 6" xfId="177"/>
    <cellStyle name="20 % - Accent2 3 7" xfId="178"/>
    <cellStyle name="20 % - Accent2 3 8" xfId="179"/>
    <cellStyle name="20 % - Accent2 3 9" xfId="180"/>
    <cellStyle name="20 % - Accent2 30 2" xfId="181"/>
    <cellStyle name="20 % - Accent2 31 2" xfId="182"/>
    <cellStyle name="20 % - Accent2 4" xfId="183"/>
    <cellStyle name="20 % - Accent2 4 10" xfId="184"/>
    <cellStyle name="20 % - Accent2 4 11" xfId="185"/>
    <cellStyle name="20 % - Accent2 4 12" xfId="186"/>
    <cellStyle name="20 % - Accent2 4 13" xfId="187"/>
    <cellStyle name="20 % - Accent2 4 14" xfId="188"/>
    <cellStyle name="20 % - Accent2 4 15" xfId="189"/>
    <cellStyle name="20 % - Accent2 4 16" xfId="190"/>
    <cellStyle name="20 % - Accent2 4 17" xfId="191"/>
    <cellStyle name="20 % - Accent2 4 2" xfId="192"/>
    <cellStyle name="20 % - Accent2 4 3" xfId="193"/>
    <cellStyle name="20 % - Accent2 4 4" xfId="194"/>
    <cellStyle name="20 % - Accent2 4 5" xfId="195"/>
    <cellStyle name="20 % - Accent2 4 6" xfId="196"/>
    <cellStyle name="20 % - Accent2 4 7" xfId="197"/>
    <cellStyle name="20 % - Accent2 4 8" xfId="198"/>
    <cellStyle name="20 % - Accent2 4 9" xfId="199"/>
    <cellStyle name="20 % - Accent2 5" xfId="200"/>
    <cellStyle name="20 % - Accent2 5 2" xfId="201"/>
    <cellStyle name="20 % - Accent2 5 3" xfId="3541"/>
    <cellStyle name="20 % - Accent2 5 4" xfId="3542"/>
    <cellStyle name="20 % - Accent2 5 5" xfId="3543"/>
    <cellStyle name="20 % - Accent2 5 6" xfId="3544"/>
    <cellStyle name="20 % - Accent2 5 7" xfId="3545"/>
    <cellStyle name="20 % - Accent2 6" xfId="202"/>
    <cellStyle name="20 % - Accent2 6 2" xfId="203"/>
    <cellStyle name="20 % - Accent2 6 3" xfId="3546"/>
    <cellStyle name="20 % - Accent2 6 4" xfId="3547"/>
    <cellStyle name="20 % - Accent2 6 5" xfId="3548"/>
    <cellStyle name="20 % - Accent2 6 6" xfId="3549"/>
    <cellStyle name="20 % - Accent2 6 7" xfId="3550"/>
    <cellStyle name="20 % - Accent2 7" xfId="204"/>
    <cellStyle name="20 % - Accent2 7 2" xfId="205"/>
    <cellStyle name="20 % - Accent2 7 3" xfId="3551"/>
    <cellStyle name="20 % - Accent2 7 4" xfId="3552"/>
    <cellStyle name="20 % - Accent2 7 5" xfId="3553"/>
    <cellStyle name="20 % - Accent2 7 6" xfId="3554"/>
    <cellStyle name="20 % - Accent2 7 7" xfId="3555"/>
    <cellStyle name="20 % - Accent2 8" xfId="206"/>
    <cellStyle name="20 % - Accent2 8 2" xfId="207"/>
    <cellStyle name="20 % - Accent2 8 3" xfId="3556"/>
    <cellStyle name="20 % - Accent2 8 4" xfId="3557"/>
    <cellStyle name="20 % - Accent2 8 5" xfId="3558"/>
    <cellStyle name="20 % - Accent2 8 6" xfId="3559"/>
    <cellStyle name="20 % - Accent2 8 7" xfId="3560"/>
    <cellStyle name="20 % - Accent2 9" xfId="109"/>
    <cellStyle name="20 % - Accent2 9 2" xfId="208"/>
    <cellStyle name="20 % - Accent2 9 3" xfId="3561"/>
    <cellStyle name="20 % - Accent2 9 4" xfId="3562"/>
    <cellStyle name="20 % - Accent2 9 5" xfId="3563"/>
    <cellStyle name="20 % - Accent2 9 6" xfId="3564"/>
    <cellStyle name="20 % - Accent2 9 7" xfId="3565"/>
    <cellStyle name="20 % - Accent3 10 2" xfId="210"/>
    <cellStyle name="20 % - Accent3 11 2" xfId="211"/>
    <cellStyle name="20 % - Accent3 12 2" xfId="212"/>
    <cellStyle name="20 % - Accent3 13 2" xfId="213"/>
    <cellStyle name="20 % - Accent3 14 2" xfId="214"/>
    <cellStyle name="20 % - Accent3 15 2" xfId="215"/>
    <cellStyle name="20 % - Accent3 16 2" xfId="216"/>
    <cellStyle name="20 % - Accent3 17 2" xfId="217"/>
    <cellStyle name="20 % - Accent3 18 2" xfId="218"/>
    <cellStyle name="20 % - Accent3 19 2" xfId="219"/>
    <cellStyle name="20 % - Accent3 2" xfId="220"/>
    <cellStyle name="20 % - Accent3 2 10" xfId="221"/>
    <cellStyle name="20 % - Accent3 2 11" xfId="222"/>
    <cellStyle name="20 % - Accent3 2 12" xfId="223"/>
    <cellStyle name="20 % - Accent3 2 13" xfId="224"/>
    <cellStyle name="20 % - Accent3 2 14" xfId="225"/>
    <cellStyle name="20 % - Accent3 2 15" xfId="226"/>
    <cellStyle name="20 % - Accent3 2 16" xfId="227"/>
    <cellStyle name="20 % - Accent3 2 17" xfId="228"/>
    <cellStyle name="20 % - Accent3 2 18" xfId="229"/>
    <cellStyle name="20 % - Accent3 2 2" xfId="230"/>
    <cellStyle name="20 % - Accent3 2 2 10" xfId="231"/>
    <cellStyle name="20 % - Accent3 2 2 11" xfId="232"/>
    <cellStyle name="20 % - Accent3 2 2 12" xfId="233"/>
    <cellStyle name="20 % - Accent3 2 2 13" xfId="234"/>
    <cellStyle name="20 % - Accent3 2 2 14" xfId="235"/>
    <cellStyle name="20 % - Accent3 2 2 15" xfId="236"/>
    <cellStyle name="20 % - Accent3 2 2 16" xfId="237"/>
    <cellStyle name="20 % - Accent3 2 2 17" xfId="238"/>
    <cellStyle name="20 % - Accent3 2 2 2" xfId="239"/>
    <cellStyle name="20 % - Accent3 2 2 2 2" xfId="3566"/>
    <cellStyle name="20 % - Accent3 2 2 2 2 2" xfId="3567"/>
    <cellStyle name="20 % - Accent3 2 2 2 2 2 2" xfId="3568"/>
    <cellStyle name="20 % - Accent3 2 2 2 2 2 3" xfId="3569"/>
    <cellStyle name="20 % - Accent3 2 2 2 2 3" xfId="3570"/>
    <cellStyle name="20 % - Accent3 2 2 2 3" xfId="3571"/>
    <cellStyle name="20 % - Accent3 2 2 2 4" xfId="3572"/>
    <cellStyle name="20 % - Accent3 2 2 2 5" xfId="3573"/>
    <cellStyle name="20 % - Accent3 2 2 2 6" xfId="3574"/>
    <cellStyle name="20 % - Accent3 2 2 3" xfId="240"/>
    <cellStyle name="20 % - Accent3 2 2 4" xfId="241"/>
    <cellStyle name="20 % - Accent3 2 2 5" xfId="242"/>
    <cellStyle name="20 % - Accent3 2 2 6" xfId="243"/>
    <cellStyle name="20 % - Accent3 2 2 7" xfId="244"/>
    <cellStyle name="20 % - Accent3 2 2 8" xfId="245"/>
    <cellStyle name="20 % - Accent3 2 2 9" xfId="246"/>
    <cellStyle name="20 % - Accent3 2 3" xfId="247"/>
    <cellStyle name="20 % - Accent3 2 4" xfId="248"/>
    <cellStyle name="20 % - Accent3 2 5" xfId="249"/>
    <cellStyle name="20 % - Accent3 2 6" xfId="250"/>
    <cellStyle name="20 % - Accent3 2 7" xfId="251"/>
    <cellStyle name="20 % - Accent3 2 8" xfId="252"/>
    <cellStyle name="20 % - Accent3 2 9" xfId="253"/>
    <cellStyle name="20 % - Accent3 2_210-TABLEAU SHO SUNCITY du 27-04-12" xfId="3575"/>
    <cellStyle name="20 % - Accent3 20 2" xfId="254"/>
    <cellStyle name="20 % - Accent3 21 2" xfId="255"/>
    <cellStyle name="20 % - Accent3 22 2" xfId="256"/>
    <cellStyle name="20 % - Accent3 23 2" xfId="257"/>
    <cellStyle name="20 % - Accent3 24 2" xfId="258"/>
    <cellStyle name="20 % - Accent3 25 2" xfId="259"/>
    <cellStyle name="20 % - Accent3 26 2" xfId="260"/>
    <cellStyle name="20 % - Accent3 27 2" xfId="261"/>
    <cellStyle name="20 % - Accent3 28 2" xfId="262"/>
    <cellStyle name="20 % - Accent3 29 2" xfId="263"/>
    <cellStyle name="20 % - Accent3 3" xfId="264"/>
    <cellStyle name="20 % - Accent3 3 10" xfId="265"/>
    <cellStyle name="20 % - Accent3 3 11" xfId="266"/>
    <cellStyle name="20 % - Accent3 3 12" xfId="267"/>
    <cellStyle name="20 % - Accent3 3 13" xfId="268"/>
    <cellStyle name="20 % - Accent3 3 14" xfId="269"/>
    <cellStyle name="20 % - Accent3 3 15" xfId="270"/>
    <cellStyle name="20 % - Accent3 3 16" xfId="271"/>
    <cellStyle name="20 % - Accent3 3 17" xfId="272"/>
    <cellStyle name="20 % - Accent3 3 2" xfId="273"/>
    <cellStyle name="20 % - Accent3 3 3" xfId="274"/>
    <cellStyle name="20 % - Accent3 3 4" xfId="275"/>
    <cellStyle name="20 % - Accent3 3 5" xfId="276"/>
    <cellStyle name="20 % - Accent3 3 6" xfId="277"/>
    <cellStyle name="20 % - Accent3 3 7" xfId="278"/>
    <cellStyle name="20 % - Accent3 3 8" xfId="279"/>
    <cellStyle name="20 % - Accent3 3 9" xfId="280"/>
    <cellStyle name="20 % - Accent3 30 2" xfId="281"/>
    <cellStyle name="20 % - Accent3 31 2" xfId="282"/>
    <cellStyle name="20 % - Accent3 4" xfId="283"/>
    <cellStyle name="20 % - Accent3 4 10" xfId="284"/>
    <cellStyle name="20 % - Accent3 4 11" xfId="285"/>
    <cellStyle name="20 % - Accent3 4 12" xfId="286"/>
    <cellStyle name="20 % - Accent3 4 13" xfId="287"/>
    <cellStyle name="20 % - Accent3 4 14" xfId="288"/>
    <cellStyle name="20 % - Accent3 4 15" xfId="289"/>
    <cellStyle name="20 % - Accent3 4 16" xfId="290"/>
    <cellStyle name="20 % - Accent3 4 17" xfId="291"/>
    <cellStyle name="20 % - Accent3 4 2" xfId="292"/>
    <cellStyle name="20 % - Accent3 4 3" xfId="293"/>
    <cellStyle name="20 % - Accent3 4 4" xfId="294"/>
    <cellStyle name="20 % - Accent3 4 5" xfId="295"/>
    <cellStyle name="20 % - Accent3 4 6" xfId="296"/>
    <cellStyle name="20 % - Accent3 4 7" xfId="297"/>
    <cellStyle name="20 % - Accent3 4 8" xfId="298"/>
    <cellStyle name="20 % - Accent3 4 9" xfId="299"/>
    <cellStyle name="20 % - Accent3 5" xfId="300"/>
    <cellStyle name="20 % - Accent3 5 2" xfId="301"/>
    <cellStyle name="20 % - Accent3 5 3" xfId="3576"/>
    <cellStyle name="20 % - Accent3 5 4" xfId="3577"/>
    <cellStyle name="20 % - Accent3 5 5" xfId="3578"/>
    <cellStyle name="20 % - Accent3 5 6" xfId="3579"/>
    <cellStyle name="20 % - Accent3 5 7" xfId="3580"/>
    <cellStyle name="20 % - Accent3 6" xfId="302"/>
    <cellStyle name="20 % - Accent3 6 2" xfId="303"/>
    <cellStyle name="20 % - Accent3 6 3" xfId="3581"/>
    <cellStyle name="20 % - Accent3 6 4" xfId="3582"/>
    <cellStyle name="20 % - Accent3 6 5" xfId="3583"/>
    <cellStyle name="20 % - Accent3 6 6" xfId="3584"/>
    <cellStyle name="20 % - Accent3 6 7" xfId="3585"/>
    <cellStyle name="20 % - Accent3 7" xfId="304"/>
    <cellStyle name="20 % - Accent3 7 2" xfId="305"/>
    <cellStyle name="20 % - Accent3 7 3" xfId="3586"/>
    <cellStyle name="20 % - Accent3 7 4" xfId="3587"/>
    <cellStyle name="20 % - Accent3 7 5" xfId="3588"/>
    <cellStyle name="20 % - Accent3 7 6" xfId="3589"/>
    <cellStyle name="20 % - Accent3 7 7" xfId="3590"/>
    <cellStyle name="20 % - Accent3 8" xfId="306"/>
    <cellStyle name="20 % - Accent3 8 2" xfId="307"/>
    <cellStyle name="20 % - Accent3 8 3" xfId="3591"/>
    <cellStyle name="20 % - Accent3 8 4" xfId="3592"/>
    <cellStyle name="20 % - Accent3 8 5" xfId="3593"/>
    <cellStyle name="20 % - Accent3 8 6" xfId="3594"/>
    <cellStyle name="20 % - Accent3 8 7" xfId="3595"/>
    <cellStyle name="20 % - Accent3 9" xfId="209"/>
    <cellStyle name="20 % - Accent3 9 2" xfId="308"/>
    <cellStyle name="20 % - Accent3 9 3" xfId="3596"/>
    <cellStyle name="20 % - Accent3 9 4" xfId="3597"/>
    <cellStyle name="20 % - Accent3 9 5" xfId="3598"/>
    <cellStyle name="20 % - Accent3 9 6" xfId="3599"/>
    <cellStyle name="20 % - Accent3 9 7" xfId="3600"/>
    <cellStyle name="20 % - Accent4 10 2" xfId="310"/>
    <cellStyle name="20 % - Accent4 11 2" xfId="311"/>
    <cellStyle name="20 % - Accent4 12 2" xfId="312"/>
    <cellStyle name="20 % - Accent4 13 2" xfId="313"/>
    <cellStyle name="20 % - Accent4 14 2" xfId="314"/>
    <cellStyle name="20 % - Accent4 15 2" xfId="315"/>
    <cellStyle name="20 % - Accent4 16 2" xfId="316"/>
    <cellStyle name="20 % - Accent4 17 2" xfId="317"/>
    <cellStyle name="20 % - Accent4 18 2" xfId="318"/>
    <cellStyle name="20 % - Accent4 19 2" xfId="319"/>
    <cellStyle name="20 % - Accent4 2" xfId="320"/>
    <cellStyle name="20 % - Accent4 2 10" xfId="321"/>
    <cellStyle name="20 % - Accent4 2 11" xfId="322"/>
    <cellStyle name="20 % - Accent4 2 12" xfId="323"/>
    <cellStyle name="20 % - Accent4 2 13" xfId="324"/>
    <cellStyle name="20 % - Accent4 2 14" xfId="325"/>
    <cellStyle name="20 % - Accent4 2 15" xfId="326"/>
    <cellStyle name="20 % - Accent4 2 16" xfId="327"/>
    <cellStyle name="20 % - Accent4 2 17" xfId="328"/>
    <cellStyle name="20 % - Accent4 2 18" xfId="329"/>
    <cellStyle name="20 % - Accent4 2 2" xfId="330"/>
    <cellStyle name="20 % - Accent4 2 2 10" xfId="331"/>
    <cellStyle name="20 % - Accent4 2 2 11" xfId="332"/>
    <cellStyle name="20 % - Accent4 2 2 12" xfId="333"/>
    <cellStyle name="20 % - Accent4 2 2 13" xfId="334"/>
    <cellStyle name="20 % - Accent4 2 2 14" xfId="335"/>
    <cellStyle name="20 % - Accent4 2 2 15" xfId="336"/>
    <cellStyle name="20 % - Accent4 2 2 16" xfId="337"/>
    <cellStyle name="20 % - Accent4 2 2 17" xfId="338"/>
    <cellStyle name="20 % - Accent4 2 2 2" xfId="339"/>
    <cellStyle name="20 % - Accent4 2 2 2 2" xfId="3601"/>
    <cellStyle name="20 % - Accent4 2 2 2 2 2" xfId="3602"/>
    <cellStyle name="20 % - Accent4 2 2 2 2 2 2" xfId="3603"/>
    <cellStyle name="20 % - Accent4 2 2 2 2 2 3" xfId="3604"/>
    <cellStyle name="20 % - Accent4 2 2 2 2 3" xfId="3605"/>
    <cellStyle name="20 % - Accent4 2 2 2 3" xfId="3606"/>
    <cellStyle name="20 % - Accent4 2 2 2 4" xfId="3607"/>
    <cellStyle name="20 % - Accent4 2 2 2 5" xfId="3608"/>
    <cellStyle name="20 % - Accent4 2 2 2 6" xfId="3609"/>
    <cellStyle name="20 % - Accent4 2 2 3" xfId="340"/>
    <cellStyle name="20 % - Accent4 2 2 4" xfId="341"/>
    <cellStyle name="20 % - Accent4 2 2 5" xfId="342"/>
    <cellStyle name="20 % - Accent4 2 2 6" xfId="343"/>
    <cellStyle name="20 % - Accent4 2 2 7" xfId="344"/>
    <cellStyle name="20 % - Accent4 2 2 8" xfId="345"/>
    <cellStyle name="20 % - Accent4 2 2 9" xfId="346"/>
    <cellStyle name="20 % - Accent4 2 3" xfId="347"/>
    <cellStyle name="20 % - Accent4 2 4" xfId="348"/>
    <cellStyle name="20 % - Accent4 2 5" xfId="349"/>
    <cellStyle name="20 % - Accent4 2 6" xfId="350"/>
    <cellStyle name="20 % - Accent4 2 7" xfId="351"/>
    <cellStyle name="20 % - Accent4 2 8" xfId="352"/>
    <cellStyle name="20 % - Accent4 2 9" xfId="353"/>
    <cellStyle name="20 % - Accent4 2_210-TABLEAU SHO SUNCITY du 27-04-12" xfId="3610"/>
    <cellStyle name="20 % - Accent4 20 2" xfId="354"/>
    <cellStyle name="20 % - Accent4 21 2" xfId="355"/>
    <cellStyle name="20 % - Accent4 22 2" xfId="356"/>
    <cellStyle name="20 % - Accent4 23 2" xfId="357"/>
    <cellStyle name="20 % - Accent4 24 2" xfId="358"/>
    <cellStyle name="20 % - Accent4 25 2" xfId="359"/>
    <cellStyle name="20 % - Accent4 26 2" xfId="360"/>
    <cellStyle name="20 % - Accent4 27 2" xfId="361"/>
    <cellStyle name="20 % - Accent4 28 2" xfId="362"/>
    <cellStyle name="20 % - Accent4 29 2" xfId="363"/>
    <cellStyle name="20 % - Accent4 3" xfId="364"/>
    <cellStyle name="20 % - Accent4 3 10" xfId="365"/>
    <cellStyle name="20 % - Accent4 3 11" xfId="366"/>
    <cellStyle name="20 % - Accent4 3 12" xfId="367"/>
    <cellStyle name="20 % - Accent4 3 13" xfId="368"/>
    <cellStyle name="20 % - Accent4 3 14" xfId="369"/>
    <cellStyle name="20 % - Accent4 3 15" xfId="370"/>
    <cellStyle name="20 % - Accent4 3 16" xfId="371"/>
    <cellStyle name="20 % - Accent4 3 17" xfId="372"/>
    <cellStyle name="20 % - Accent4 3 2" xfId="373"/>
    <cellStyle name="20 % - Accent4 3 3" xfId="374"/>
    <cellStyle name="20 % - Accent4 3 4" xfId="375"/>
    <cellStyle name="20 % - Accent4 3 5" xfId="376"/>
    <cellStyle name="20 % - Accent4 3 6" xfId="377"/>
    <cellStyle name="20 % - Accent4 3 7" xfId="378"/>
    <cellStyle name="20 % - Accent4 3 8" xfId="379"/>
    <cellStyle name="20 % - Accent4 3 9" xfId="380"/>
    <cellStyle name="20 % - Accent4 30 2" xfId="381"/>
    <cellStyle name="20 % - Accent4 31 2" xfId="382"/>
    <cellStyle name="20 % - Accent4 4" xfId="383"/>
    <cellStyle name="20 % - Accent4 4 10" xfId="384"/>
    <cellStyle name="20 % - Accent4 4 11" xfId="385"/>
    <cellStyle name="20 % - Accent4 4 12" xfId="386"/>
    <cellStyle name="20 % - Accent4 4 13" xfId="387"/>
    <cellStyle name="20 % - Accent4 4 14" xfId="388"/>
    <cellStyle name="20 % - Accent4 4 15" xfId="389"/>
    <cellStyle name="20 % - Accent4 4 16" xfId="390"/>
    <cellStyle name="20 % - Accent4 4 17" xfId="391"/>
    <cellStyle name="20 % - Accent4 4 2" xfId="392"/>
    <cellStyle name="20 % - Accent4 4 3" xfId="393"/>
    <cellStyle name="20 % - Accent4 4 4" xfId="394"/>
    <cellStyle name="20 % - Accent4 4 5" xfId="395"/>
    <cellStyle name="20 % - Accent4 4 6" xfId="396"/>
    <cellStyle name="20 % - Accent4 4 7" xfId="397"/>
    <cellStyle name="20 % - Accent4 4 8" xfId="398"/>
    <cellStyle name="20 % - Accent4 4 9" xfId="399"/>
    <cellStyle name="20 % - Accent4 5" xfId="400"/>
    <cellStyle name="20 % - Accent4 5 2" xfId="401"/>
    <cellStyle name="20 % - Accent4 5 3" xfId="3611"/>
    <cellStyle name="20 % - Accent4 5 4" xfId="3612"/>
    <cellStyle name="20 % - Accent4 5 5" xfId="3613"/>
    <cellStyle name="20 % - Accent4 5 6" xfId="3614"/>
    <cellStyle name="20 % - Accent4 5 7" xfId="3615"/>
    <cellStyle name="20 % - Accent4 6" xfId="402"/>
    <cellStyle name="20 % - Accent4 6 2" xfId="403"/>
    <cellStyle name="20 % - Accent4 6 3" xfId="3616"/>
    <cellStyle name="20 % - Accent4 6 4" xfId="3617"/>
    <cellStyle name="20 % - Accent4 6 5" xfId="3618"/>
    <cellStyle name="20 % - Accent4 6 6" xfId="3619"/>
    <cellStyle name="20 % - Accent4 6 7" xfId="3620"/>
    <cellStyle name="20 % - Accent4 7" xfId="404"/>
    <cellStyle name="20 % - Accent4 7 2" xfId="405"/>
    <cellStyle name="20 % - Accent4 7 3" xfId="3621"/>
    <cellStyle name="20 % - Accent4 7 4" xfId="3622"/>
    <cellStyle name="20 % - Accent4 7 5" xfId="3623"/>
    <cellStyle name="20 % - Accent4 7 6" xfId="3624"/>
    <cellStyle name="20 % - Accent4 7 7" xfId="3625"/>
    <cellStyle name="20 % - Accent4 8" xfId="406"/>
    <cellStyle name="20 % - Accent4 8 2" xfId="407"/>
    <cellStyle name="20 % - Accent4 8 3" xfId="3626"/>
    <cellStyle name="20 % - Accent4 8 4" xfId="3627"/>
    <cellStyle name="20 % - Accent4 8 5" xfId="3628"/>
    <cellStyle name="20 % - Accent4 8 6" xfId="3629"/>
    <cellStyle name="20 % - Accent4 8 7" xfId="3630"/>
    <cellStyle name="20 % - Accent4 9" xfId="309"/>
    <cellStyle name="20 % - Accent4 9 2" xfId="408"/>
    <cellStyle name="20 % - Accent4 9 3" xfId="3631"/>
    <cellStyle name="20 % - Accent4 9 4" xfId="3632"/>
    <cellStyle name="20 % - Accent4 9 5" xfId="3633"/>
    <cellStyle name="20 % - Accent4 9 6" xfId="3634"/>
    <cellStyle name="20 % - Accent4 9 7" xfId="3635"/>
    <cellStyle name="20 % - Accent5 10 2" xfId="410"/>
    <cellStyle name="20 % - Accent5 11 2" xfId="411"/>
    <cellStyle name="20 % - Accent5 12 2" xfId="412"/>
    <cellStyle name="20 % - Accent5 13 2" xfId="413"/>
    <cellStyle name="20 % - Accent5 14 2" xfId="414"/>
    <cellStyle name="20 % - Accent5 15 2" xfId="415"/>
    <cellStyle name="20 % - Accent5 16 2" xfId="416"/>
    <cellStyle name="20 % - Accent5 17 2" xfId="417"/>
    <cellStyle name="20 % - Accent5 18 2" xfId="418"/>
    <cellStyle name="20 % - Accent5 19 2" xfId="419"/>
    <cellStyle name="20 % - Accent5 2" xfId="420"/>
    <cellStyle name="20 % - Accent5 2 10" xfId="421"/>
    <cellStyle name="20 % - Accent5 2 11" xfId="422"/>
    <cellStyle name="20 % - Accent5 2 12" xfId="423"/>
    <cellStyle name="20 % - Accent5 2 13" xfId="424"/>
    <cellStyle name="20 % - Accent5 2 14" xfId="425"/>
    <cellStyle name="20 % - Accent5 2 15" xfId="426"/>
    <cellStyle name="20 % - Accent5 2 16" xfId="427"/>
    <cellStyle name="20 % - Accent5 2 17" xfId="428"/>
    <cellStyle name="20 % - Accent5 2 18" xfId="429"/>
    <cellStyle name="20 % - Accent5 2 2" xfId="430"/>
    <cellStyle name="20 % - Accent5 2 2 10" xfId="431"/>
    <cellStyle name="20 % - Accent5 2 2 11" xfId="432"/>
    <cellStyle name="20 % - Accent5 2 2 12" xfId="433"/>
    <cellStyle name="20 % - Accent5 2 2 13" xfId="434"/>
    <cellStyle name="20 % - Accent5 2 2 14" xfId="435"/>
    <cellStyle name="20 % - Accent5 2 2 15" xfId="436"/>
    <cellStyle name="20 % - Accent5 2 2 16" xfId="437"/>
    <cellStyle name="20 % - Accent5 2 2 17" xfId="438"/>
    <cellStyle name="20 % - Accent5 2 2 2" xfId="439"/>
    <cellStyle name="20 % - Accent5 2 2 2 2" xfId="3636"/>
    <cellStyle name="20 % - Accent5 2 2 2 2 2" xfId="3637"/>
    <cellStyle name="20 % - Accent5 2 2 2 2 2 2" xfId="3638"/>
    <cellStyle name="20 % - Accent5 2 2 2 2 2 3" xfId="3639"/>
    <cellStyle name="20 % - Accent5 2 2 2 2 3" xfId="3640"/>
    <cellStyle name="20 % - Accent5 2 2 2 3" xfId="3641"/>
    <cellStyle name="20 % - Accent5 2 2 2 4" xfId="3642"/>
    <cellStyle name="20 % - Accent5 2 2 2 5" xfId="3643"/>
    <cellStyle name="20 % - Accent5 2 2 2 6" xfId="3644"/>
    <cellStyle name="20 % - Accent5 2 2 3" xfId="440"/>
    <cellStyle name="20 % - Accent5 2 2 4" xfId="441"/>
    <cellStyle name="20 % - Accent5 2 2 5" xfId="442"/>
    <cellStyle name="20 % - Accent5 2 2 6" xfId="443"/>
    <cellStyle name="20 % - Accent5 2 2 7" xfId="444"/>
    <cellStyle name="20 % - Accent5 2 2 8" xfId="445"/>
    <cellStyle name="20 % - Accent5 2 2 9" xfId="446"/>
    <cellStyle name="20 % - Accent5 2 3" xfId="447"/>
    <cellStyle name="20 % - Accent5 2 4" xfId="448"/>
    <cellStyle name="20 % - Accent5 2 5" xfId="449"/>
    <cellStyle name="20 % - Accent5 2 6" xfId="450"/>
    <cellStyle name="20 % - Accent5 2 7" xfId="451"/>
    <cellStyle name="20 % - Accent5 2 8" xfId="452"/>
    <cellStyle name="20 % - Accent5 2 9" xfId="453"/>
    <cellStyle name="20 % - Accent5 2_210-TABLEAU SHO SUNCITY du 27-04-12" xfId="3645"/>
    <cellStyle name="20 % - Accent5 20 2" xfId="454"/>
    <cellStyle name="20 % - Accent5 21 2" xfId="455"/>
    <cellStyle name="20 % - Accent5 22 2" xfId="456"/>
    <cellStyle name="20 % - Accent5 23 2" xfId="457"/>
    <cellStyle name="20 % - Accent5 24 2" xfId="458"/>
    <cellStyle name="20 % - Accent5 25 2" xfId="459"/>
    <cellStyle name="20 % - Accent5 26 2" xfId="460"/>
    <cellStyle name="20 % - Accent5 27 2" xfId="461"/>
    <cellStyle name="20 % - Accent5 28 2" xfId="462"/>
    <cellStyle name="20 % - Accent5 29 2" xfId="463"/>
    <cellStyle name="20 % - Accent5 3" xfId="464"/>
    <cellStyle name="20 % - Accent5 3 10" xfId="465"/>
    <cellStyle name="20 % - Accent5 3 11" xfId="466"/>
    <cellStyle name="20 % - Accent5 3 12" xfId="467"/>
    <cellStyle name="20 % - Accent5 3 13" xfId="468"/>
    <cellStyle name="20 % - Accent5 3 14" xfId="469"/>
    <cellStyle name="20 % - Accent5 3 15" xfId="470"/>
    <cellStyle name="20 % - Accent5 3 16" xfId="471"/>
    <cellStyle name="20 % - Accent5 3 17" xfId="472"/>
    <cellStyle name="20 % - Accent5 3 2" xfId="473"/>
    <cellStyle name="20 % - Accent5 3 3" xfId="474"/>
    <cellStyle name="20 % - Accent5 3 4" xfId="475"/>
    <cellStyle name="20 % - Accent5 3 5" xfId="476"/>
    <cellStyle name="20 % - Accent5 3 6" xfId="477"/>
    <cellStyle name="20 % - Accent5 3 7" xfId="478"/>
    <cellStyle name="20 % - Accent5 3 8" xfId="479"/>
    <cellStyle name="20 % - Accent5 3 9" xfId="480"/>
    <cellStyle name="20 % - Accent5 30 2" xfId="481"/>
    <cellStyle name="20 % - Accent5 31 2" xfId="482"/>
    <cellStyle name="20 % - Accent5 4" xfId="483"/>
    <cellStyle name="20 % - Accent5 4 10" xfId="484"/>
    <cellStyle name="20 % - Accent5 4 11" xfId="485"/>
    <cellStyle name="20 % - Accent5 4 12" xfId="486"/>
    <cellStyle name="20 % - Accent5 4 13" xfId="487"/>
    <cellStyle name="20 % - Accent5 4 14" xfId="488"/>
    <cellStyle name="20 % - Accent5 4 15" xfId="489"/>
    <cellStyle name="20 % - Accent5 4 16" xfId="490"/>
    <cellStyle name="20 % - Accent5 4 17" xfId="491"/>
    <cellStyle name="20 % - Accent5 4 2" xfId="492"/>
    <cellStyle name="20 % - Accent5 4 3" xfId="493"/>
    <cellStyle name="20 % - Accent5 4 4" xfId="494"/>
    <cellStyle name="20 % - Accent5 4 5" xfId="495"/>
    <cellStyle name="20 % - Accent5 4 6" xfId="496"/>
    <cellStyle name="20 % - Accent5 4 7" xfId="497"/>
    <cellStyle name="20 % - Accent5 4 8" xfId="498"/>
    <cellStyle name="20 % - Accent5 4 9" xfId="499"/>
    <cellStyle name="20 % - Accent5 5" xfId="500"/>
    <cellStyle name="20 % - Accent5 5 2" xfId="501"/>
    <cellStyle name="20 % - Accent5 5 3" xfId="3646"/>
    <cellStyle name="20 % - Accent5 5 4" xfId="3647"/>
    <cellStyle name="20 % - Accent5 5 5" xfId="3648"/>
    <cellStyle name="20 % - Accent5 5 6" xfId="3649"/>
    <cellStyle name="20 % - Accent5 5 7" xfId="3650"/>
    <cellStyle name="20 % - Accent5 6" xfId="502"/>
    <cellStyle name="20 % - Accent5 6 2" xfId="503"/>
    <cellStyle name="20 % - Accent5 6 3" xfId="3651"/>
    <cellStyle name="20 % - Accent5 6 4" xfId="3652"/>
    <cellStyle name="20 % - Accent5 6 5" xfId="3653"/>
    <cellStyle name="20 % - Accent5 6 6" xfId="3654"/>
    <cellStyle name="20 % - Accent5 6 7" xfId="3655"/>
    <cellStyle name="20 % - Accent5 7" xfId="504"/>
    <cellStyle name="20 % - Accent5 7 2" xfId="505"/>
    <cellStyle name="20 % - Accent5 7 3" xfId="3656"/>
    <cellStyle name="20 % - Accent5 7 4" xfId="3657"/>
    <cellStyle name="20 % - Accent5 7 5" xfId="3658"/>
    <cellStyle name="20 % - Accent5 7 6" xfId="3659"/>
    <cellStyle name="20 % - Accent5 7 7" xfId="3660"/>
    <cellStyle name="20 % - Accent5 8" xfId="506"/>
    <cellStyle name="20 % - Accent5 8 2" xfId="507"/>
    <cellStyle name="20 % - Accent5 8 3" xfId="3661"/>
    <cellStyle name="20 % - Accent5 8 4" xfId="3662"/>
    <cellStyle name="20 % - Accent5 8 5" xfId="3663"/>
    <cellStyle name="20 % - Accent5 8 6" xfId="3664"/>
    <cellStyle name="20 % - Accent5 8 7" xfId="3665"/>
    <cellStyle name="20 % - Accent5 9" xfId="409"/>
    <cellStyle name="20 % - Accent5 9 2" xfId="508"/>
    <cellStyle name="20 % - Accent5 9 3" xfId="3666"/>
    <cellStyle name="20 % - Accent5 9 4" xfId="3667"/>
    <cellStyle name="20 % - Accent5 9 5" xfId="3668"/>
    <cellStyle name="20 % - Accent5 9 6" xfId="3669"/>
    <cellStyle name="20 % - Accent5 9 7" xfId="3670"/>
    <cellStyle name="20 % - Accent6 10 2" xfId="510"/>
    <cellStyle name="20 % - Accent6 11 2" xfId="511"/>
    <cellStyle name="20 % - Accent6 12 2" xfId="512"/>
    <cellStyle name="20 % - Accent6 13 2" xfId="513"/>
    <cellStyle name="20 % - Accent6 14 2" xfId="514"/>
    <cellStyle name="20 % - Accent6 15 2" xfId="515"/>
    <cellStyle name="20 % - Accent6 16 2" xfId="516"/>
    <cellStyle name="20 % - Accent6 17 2" xfId="517"/>
    <cellStyle name="20 % - Accent6 18 2" xfId="518"/>
    <cellStyle name="20 % - Accent6 19 2" xfId="519"/>
    <cellStyle name="20 % - Accent6 2" xfId="520"/>
    <cellStyle name="20 % - Accent6 2 10" xfId="521"/>
    <cellStyle name="20 % - Accent6 2 11" xfId="522"/>
    <cellStyle name="20 % - Accent6 2 12" xfId="523"/>
    <cellStyle name="20 % - Accent6 2 13" xfId="524"/>
    <cellStyle name="20 % - Accent6 2 14" xfId="525"/>
    <cellStyle name="20 % - Accent6 2 15" xfId="526"/>
    <cellStyle name="20 % - Accent6 2 16" xfId="527"/>
    <cellStyle name="20 % - Accent6 2 17" xfId="528"/>
    <cellStyle name="20 % - Accent6 2 18" xfId="529"/>
    <cellStyle name="20 % - Accent6 2 2" xfId="530"/>
    <cellStyle name="20 % - Accent6 2 2 10" xfId="531"/>
    <cellStyle name="20 % - Accent6 2 2 11" xfId="532"/>
    <cellStyle name="20 % - Accent6 2 2 12" xfId="533"/>
    <cellStyle name="20 % - Accent6 2 2 13" xfId="534"/>
    <cellStyle name="20 % - Accent6 2 2 14" xfId="535"/>
    <cellStyle name="20 % - Accent6 2 2 15" xfId="536"/>
    <cellStyle name="20 % - Accent6 2 2 16" xfId="537"/>
    <cellStyle name="20 % - Accent6 2 2 17" xfId="538"/>
    <cellStyle name="20 % - Accent6 2 2 2" xfId="539"/>
    <cellStyle name="20 % - Accent6 2 2 2 2" xfId="3671"/>
    <cellStyle name="20 % - Accent6 2 2 2 2 2" xfId="3672"/>
    <cellStyle name="20 % - Accent6 2 2 2 2 2 2" xfId="3673"/>
    <cellStyle name="20 % - Accent6 2 2 2 2 2 3" xfId="3674"/>
    <cellStyle name="20 % - Accent6 2 2 2 2 3" xfId="3675"/>
    <cellStyle name="20 % - Accent6 2 2 2 3" xfId="3676"/>
    <cellStyle name="20 % - Accent6 2 2 2 4" xfId="3677"/>
    <cellStyle name="20 % - Accent6 2 2 2 5" xfId="3678"/>
    <cellStyle name="20 % - Accent6 2 2 2 6" xfId="3679"/>
    <cellStyle name="20 % - Accent6 2 2 3" xfId="540"/>
    <cellStyle name="20 % - Accent6 2 2 4" xfId="541"/>
    <cellStyle name="20 % - Accent6 2 2 5" xfId="542"/>
    <cellStyle name="20 % - Accent6 2 2 6" xfId="543"/>
    <cellStyle name="20 % - Accent6 2 2 7" xfId="544"/>
    <cellStyle name="20 % - Accent6 2 2 8" xfId="545"/>
    <cellStyle name="20 % - Accent6 2 2 9" xfId="546"/>
    <cellStyle name="20 % - Accent6 2 3" xfId="547"/>
    <cellStyle name="20 % - Accent6 2 4" xfId="548"/>
    <cellStyle name="20 % - Accent6 2 5" xfId="549"/>
    <cellStyle name="20 % - Accent6 2 6" xfId="550"/>
    <cellStyle name="20 % - Accent6 2 7" xfId="551"/>
    <cellStyle name="20 % - Accent6 2 8" xfId="552"/>
    <cellStyle name="20 % - Accent6 2 9" xfId="553"/>
    <cellStyle name="20 % - Accent6 2_210-TABLEAU SHO SUNCITY du 27-04-12" xfId="3680"/>
    <cellStyle name="20 % - Accent6 20 2" xfId="554"/>
    <cellStyle name="20 % - Accent6 21 2" xfId="555"/>
    <cellStyle name="20 % - Accent6 22 2" xfId="556"/>
    <cellStyle name="20 % - Accent6 23 2" xfId="557"/>
    <cellStyle name="20 % - Accent6 24 2" xfId="558"/>
    <cellStyle name="20 % - Accent6 25 2" xfId="559"/>
    <cellStyle name="20 % - Accent6 26 2" xfId="560"/>
    <cellStyle name="20 % - Accent6 27 2" xfId="561"/>
    <cellStyle name="20 % - Accent6 28 2" xfId="562"/>
    <cellStyle name="20 % - Accent6 29 2" xfId="563"/>
    <cellStyle name="20 % - Accent6 3" xfId="564"/>
    <cellStyle name="20 % - Accent6 3 10" xfId="565"/>
    <cellStyle name="20 % - Accent6 3 11" xfId="566"/>
    <cellStyle name="20 % - Accent6 3 12" xfId="567"/>
    <cellStyle name="20 % - Accent6 3 13" xfId="568"/>
    <cellStyle name="20 % - Accent6 3 14" xfId="569"/>
    <cellStyle name="20 % - Accent6 3 15" xfId="570"/>
    <cellStyle name="20 % - Accent6 3 16" xfId="571"/>
    <cellStyle name="20 % - Accent6 3 17" xfId="572"/>
    <cellStyle name="20 % - Accent6 3 2" xfId="573"/>
    <cellStyle name="20 % - Accent6 3 3" xfId="574"/>
    <cellStyle name="20 % - Accent6 3 4" xfId="575"/>
    <cellStyle name="20 % - Accent6 3 5" xfId="576"/>
    <cellStyle name="20 % - Accent6 3 6" xfId="577"/>
    <cellStyle name="20 % - Accent6 3 7" xfId="578"/>
    <cellStyle name="20 % - Accent6 3 8" xfId="579"/>
    <cellStyle name="20 % - Accent6 3 9" xfId="580"/>
    <cellStyle name="20 % - Accent6 30 2" xfId="581"/>
    <cellStyle name="20 % - Accent6 31 2" xfId="582"/>
    <cellStyle name="20 % - Accent6 4" xfId="583"/>
    <cellStyle name="20 % - Accent6 4 10" xfId="584"/>
    <cellStyle name="20 % - Accent6 4 11" xfId="585"/>
    <cellStyle name="20 % - Accent6 4 12" xfId="586"/>
    <cellStyle name="20 % - Accent6 4 13" xfId="587"/>
    <cellStyle name="20 % - Accent6 4 14" xfId="588"/>
    <cellStyle name="20 % - Accent6 4 15" xfId="589"/>
    <cellStyle name="20 % - Accent6 4 16" xfId="590"/>
    <cellStyle name="20 % - Accent6 4 17" xfId="591"/>
    <cellStyle name="20 % - Accent6 4 2" xfId="592"/>
    <cellStyle name="20 % - Accent6 4 3" xfId="593"/>
    <cellStyle name="20 % - Accent6 4 4" xfId="594"/>
    <cellStyle name="20 % - Accent6 4 5" xfId="595"/>
    <cellStyle name="20 % - Accent6 4 6" xfId="596"/>
    <cellStyle name="20 % - Accent6 4 7" xfId="597"/>
    <cellStyle name="20 % - Accent6 4 8" xfId="598"/>
    <cellStyle name="20 % - Accent6 4 9" xfId="599"/>
    <cellStyle name="20 % - Accent6 5" xfId="600"/>
    <cellStyle name="20 % - Accent6 5 2" xfId="601"/>
    <cellStyle name="20 % - Accent6 5 3" xfId="3681"/>
    <cellStyle name="20 % - Accent6 5 4" xfId="3682"/>
    <cellStyle name="20 % - Accent6 5 5" xfId="3683"/>
    <cellStyle name="20 % - Accent6 5 6" xfId="3684"/>
    <cellStyle name="20 % - Accent6 5 7" xfId="3685"/>
    <cellStyle name="20 % - Accent6 6" xfId="602"/>
    <cellStyle name="20 % - Accent6 6 2" xfId="603"/>
    <cellStyle name="20 % - Accent6 6 3" xfId="3686"/>
    <cellStyle name="20 % - Accent6 6 4" xfId="3687"/>
    <cellStyle name="20 % - Accent6 6 5" xfId="3688"/>
    <cellStyle name="20 % - Accent6 6 6" xfId="3689"/>
    <cellStyle name="20 % - Accent6 6 7" xfId="3690"/>
    <cellStyle name="20 % - Accent6 7" xfId="604"/>
    <cellStyle name="20 % - Accent6 7 2" xfId="605"/>
    <cellStyle name="20 % - Accent6 7 3" xfId="3691"/>
    <cellStyle name="20 % - Accent6 7 4" xfId="3692"/>
    <cellStyle name="20 % - Accent6 7 5" xfId="3693"/>
    <cellStyle name="20 % - Accent6 7 6" xfId="3694"/>
    <cellStyle name="20 % - Accent6 7 7" xfId="3695"/>
    <cellStyle name="20 % - Accent6 8" xfId="606"/>
    <cellStyle name="20 % - Accent6 8 2" xfId="607"/>
    <cellStyle name="20 % - Accent6 8 3" xfId="3696"/>
    <cellStyle name="20 % - Accent6 8 4" xfId="3697"/>
    <cellStyle name="20 % - Accent6 8 5" xfId="3698"/>
    <cellStyle name="20 % - Accent6 8 6" xfId="3699"/>
    <cellStyle name="20 % - Accent6 8 7" xfId="3700"/>
    <cellStyle name="20 % - Accent6 9" xfId="509"/>
    <cellStyle name="20 % - Accent6 9 2" xfId="608"/>
    <cellStyle name="20 % - Accent6 9 3" xfId="3701"/>
    <cellStyle name="20 % - Accent6 9 4" xfId="3702"/>
    <cellStyle name="20 % - Accent6 9 5" xfId="3703"/>
    <cellStyle name="20 % - Accent6 9 6" xfId="3704"/>
    <cellStyle name="20 % - Accent6 9 7" xfId="3705"/>
    <cellStyle name="20% - Accent1" xfId="5749"/>
    <cellStyle name="20% - Accent1 2" xfId="5887"/>
    <cellStyle name="20% - Accent2" xfId="5750"/>
    <cellStyle name="20% - Accent2 2" xfId="5888"/>
    <cellStyle name="20% - Accent3" xfId="5751"/>
    <cellStyle name="20% - Accent3 2" xfId="5889"/>
    <cellStyle name="20% - Accent4" xfId="5752"/>
    <cellStyle name="20% - Accent4 2" xfId="5890"/>
    <cellStyle name="20% - Accent5" xfId="5753"/>
    <cellStyle name="20% - Accent5 2" xfId="5891"/>
    <cellStyle name="20% - Accent6" xfId="5754"/>
    <cellStyle name="20% - Accent6 2" xfId="5892"/>
    <cellStyle name="20% - Énfasis1" xfId="5755"/>
    <cellStyle name="20% - Énfasis1 2" xfId="5893"/>
    <cellStyle name="20% - Énfasis2" xfId="5756"/>
    <cellStyle name="20% - Énfasis2 2" xfId="5894"/>
    <cellStyle name="20% - Énfasis3" xfId="5757"/>
    <cellStyle name="20% - Énfasis3 2" xfId="5895"/>
    <cellStyle name="20% - Énfasis4" xfId="5758"/>
    <cellStyle name="20% - Énfasis4 2" xfId="5896"/>
    <cellStyle name="20% - Énfasis5" xfId="5759"/>
    <cellStyle name="20% - Énfasis5 2" xfId="5897"/>
    <cellStyle name="20% - Énfasis6" xfId="5760"/>
    <cellStyle name="20% - Énfasis6 2" xfId="5898"/>
    <cellStyle name="40 % - Accent1 10 2" xfId="610"/>
    <cellStyle name="40 % - Accent1 11 2" xfId="611"/>
    <cellStyle name="40 % - Accent1 12 2" xfId="612"/>
    <cellStyle name="40 % - Accent1 13 2" xfId="613"/>
    <cellStyle name="40 % - Accent1 14 2" xfId="614"/>
    <cellStyle name="40 % - Accent1 15 2" xfId="615"/>
    <cellStyle name="40 % - Accent1 16 2" xfId="616"/>
    <cellStyle name="40 % - Accent1 17 2" xfId="617"/>
    <cellStyle name="40 % - Accent1 18 2" xfId="618"/>
    <cellStyle name="40 % - Accent1 19 2" xfId="619"/>
    <cellStyle name="40 % - Accent1 2" xfId="620"/>
    <cellStyle name="40 % - Accent1 2 10" xfId="621"/>
    <cellStyle name="40 % - Accent1 2 11" xfId="622"/>
    <cellStyle name="40 % - Accent1 2 12" xfId="623"/>
    <cellStyle name="40 % - Accent1 2 13" xfId="624"/>
    <cellStyle name="40 % - Accent1 2 14" xfId="625"/>
    <cellStyle name="40 % - Accent1 2 15" xfId="626"/>
    <cellStyle name="40 % - Accent1 2 16" xfId="627"/>
    <cellStyle name="40 % - Accent1 2 17" xfId="628"/>
    <cellStyle name="40 % - Accent1 2 18" xfId="629"/>
    <cellStyle name="40 % - Accent1 2 2" xfId="630"/>
    <cellStyle name="40 % - Accent1 2 2 10" xfId="631"/>
    <cellStyle name="40 % - Accent1 2 2 11" xfId="632"/>
    <cellStyle name="40 % - Accent1 2 2 12" xfId="633"/>
    <cellStyle name="40 % - Accent1 2 2 13" xfId="634"/>
    <cellStyle name="40 % - Accent1 2 2 14" xfId="635"/>
    <cellStyle name="40 % - Accent1 2 2 15" xfId="636"/>
    <cellStyle name="40 % - Accent1 2 2 16" xfId="637"/>
    <cellStyle name="40 % - Accent1 2 2 17" xfId="638"/>
    <cellStyle name="40 % - Accent1 2 2 2" xfId="639"/>
    <cellStyle name="40 % - Accent1 2 2 2 2" xfId="3706"/>
    <cellStyle name="40 % - Accent1 2 2 2 2 2" xfId="3707"/>
    <cellStyle name="40 % - Accent1 2 2 2 2 2 2" xfId="3708"/>
    <cellStyle name="40 % - Accent1 2 2 2 2 2 3" xfId="3709"/>
    <cellStyle name="40 % - Accent1 2 2 2 2 3" xfId="3710"/>
    <cellStyle name="40 % - Accent1 2 2 2 3" xfId="3711"/>
    <cellStyle name="40 % - Accent1 2 2 2 4" xfId="3712"/>
    <cellStyle name="40 % - Accent1 2 2 2 5" xfId="3713"/>
    <cellStyle name="40 % - Accent1 2 2 2 6" xfId="3714"/>
    <cellStyle name="40 % - Accent1 2 2 3" xfId="640"/>
    <cellStyle name="40 % - Accent1 2 2 4" xfId="641"/>
    <cellStyle name="40 % - Accent1 2 2 5" xfId="642"/>
    <cellStyle name="40 % - Accent1 2 2 6" xfId="643"/>
    <cellStyle name="40 % - Accent1 2 2 7" xfId="644"/>
    <cellStyle name="40 % - Accent1 2 2 8" xfId="645"/>
    <cellStyle name="40 % - Accent1 2 2 9" xfId="646"/>
    <cellStyle name="40 % - Accent1 2 3" xfId="647"/>
    <cellStyle name="40 % - Accent1 2 4" xfId="648"/>
    <cellStyle name="40 % - Accent1 2 5" xfId="649"/>
    <cellStyle name="40 % - Accent1 2 6" xfId="650"/>
    <cellStyle name="40 % - Accent1 2 7" xfId="651"/>
    <cellStyle name="40 % - Accent1 2 8" xfId="652"/>
    <cellStyle name="40 % - Accent1 2 9" xfId="653"/>
    <cellStyle name="40 % - Accent1 2_210-TABLEAU SHO SUNCITY du 27-04-12" xfId="3715"/>
    <cellStyle name="40 % - Accent1 20 2" xfId="654"/>
    <cellStyle name="40 % - Accent1 21 2" xfId="655"/>
    <cellStyle name="40 % - Accent1 22 2" xfId="656"/>
    <cellStyle name="40 % - Accent1 23 2" xfId="657"/>
    <cellStyle name="40 % - Accent1 24 2" xfId="658"/>
    <cellStyle name="40 % - Accent1 25 2" xfId="659"/>
    <cellStyle name="40 % - Accent1 26 2" xfId="660"/>
    <cellStyle name="40 % - Accent1 27 2" xfId="661"/>
    <cellStyle name="40 % - Accent1 28 2" xfId="662"/>
    <cellStyle name="40 % - Accent1 29 2" xfId="663"/>
    <cellStyle name="40 % - Accent1 3" xfId="664"/>
    <cellStyle name="40 % - Accent1 3 10" xfId="665"/>
    <cellStyle name="40 % - Accent1 3 11" xfId="666"/>
    <cellStyle name="40 % - Accent1 3 12" xfId="667"/>
    <cellStyle name="40 % - Accent1 3 13" xfId="668"/>
    <cellStyle name="40 % - Accent1 3 14" xfId="669"/>
    <cellStyle name="40 % - Accent1 3 15" xfId="670"/>
    <cellStyle name="40 % - Accent1 3 16" xfId="671"/>
    <cellStyle name="40 % - Accent1 3 17" xfId="672"/>
    <cellStyle name="40 % - Accent1 3 2" xfId="673"/>
    <cellStyle name="40 % - Accent1 3 3" xfId="674"/>
    <cellStyle name="40 % - Accent1 3 4" xfId="675"/>
    <cellStyle name="40 % - Accent1 3 5" xfId="676"/>
    <cellStyle name="40 % - Accent1 3 6" xfId="677"/>
    <cellStyle name="40 % - Accent1 3 7" xfId="678"/>
    <cellStyle name="40 % - Accent1 3 8" xfId="679"/>
    <cellStyle name="40 % - Accent1 3 9" xfId="680"/>
    <cellStyle name="40 % - Accent1 30 2" xfId="681"/>
    <cellStyle name="40 % - Accent1 31 2" xfId="682"/>
    <cellStyle name="40 % - Accent1 4" xfId="683"/>
    <cellStyle name="40 % - Accent1 4 10" xfId="684"/>
    <cellStyle name="40 % - Accent1 4 11" xfId="685"/>
    <cellStyle name="40 % - Accent1 4 12" xfId="686"/>
    <cellStyle name="40 % - Accent1 4 13" xfId="687"/>
    <cellStyle name="40 % - Accent1 4 14" xfId="688"/>
    <cellStyle name="40 % - Accent1 4 15" xfId="689"/>
    <cellStyle name="40 % - Accent1 4 16" xfId="690"/>
    <cellStyle name="40 % - Accent1 4 17" xfId="691"/>
    <cellStyle name="40 % - Accent1 4 2" xfId="692"/>
    <cellStyle name="40 % - Accent1 4 3" xfId="693"/>
    <cellStyle name="40 % - Accent1 4 4" xfId="694"/>
    <cellStyle name="40 % - Accent1 4 5" xfId="695"/>
    <cellStyle name="40 % - Accent1 4 6" xfId="696"/>
    <cellStyle name="40 % - Accent1 4 7" xfId="697"/>
    <cellStyle name="40 % - Accent1 4 8" xfId="698"/>
    <cellStyle name="40 % - Accent1 4 9" xfId="699"/>
    <cellStyle name="40 % - Accent1 5" xfId="700"/>
    <cellStyle name="40 % - Accent1 5 2" xfId="701"/>
    <cellStyle name="40 % - Accent1 5 3" xfId="3716"/>
    <cellStyle name="40 % - Accent1 5 4" xfId="3717"/>
    <cellStyle name="40 % - Accent1 5 5" xfId="3718"/>
    <cellStyle name="40 % - Accent1 5 6" xfId="3719"/>
    <cellStyle name="40 % - Accent1 5 7" xfId="3720"/>
    <cellStyle name="40 % - Accent1 6" xfId="702"/>
    <cellStyle name="40 % - Accent1 6 2" xfId="703"/>
    <cellStyle name="40 % - Accent1 6 3" xfId="3721"/>
    <cellStyle name="40 % - Accent1 6 4" xfId="3722"/>
    <cellStyle name="40 % - Accent1 6 5" xfId="3723"/>
    <cellStyle name="40 % - Accent1 6 6" xfId="3724"/>
    <cellStyle name="40 % - Accent1 6 7" xfId="3725"/>
    <cellStyle name="40 % - Accent1 7" xfId="704"/>
    <cellStyle name="40 % - Accent1 7 2" xfId="705"/>
    <cellStyle name="40 % - Accent1 7 3" xfId="3726"/>
    <cellStyle name="40 % - Accent1 7 4" xfId="3727"/>
    <cellStyle name="40 % - Accent1 7 5" xfId="3728"/>
    <cellStyle name="40 % - Accent1 7 6" xfId="3729"/>
    <cellStyle name="40 % - Accent1 7 7" xfId="3730"/>
    <cellStyle name="40 % - Accent1 8" xfId="706"/>
    <cellStyle name="40 % - Accent1 8 2" xfId="707"/>
    <cellStyle name="40 % - Accent1 8 3" xfId="3731"/>
    <cellStyle name="40 % - Accent1 8 4" xfId="3732"/>
    <cellStyle name="40 % - Accent1 8 5" xfId="3733"/>
    <cellStyle name="40 % - Accent1 8 6" xfId="3734"/>
    <cellStyle name="40 % - Accent1 8 7" xfId="3735"/>
    <cellStyle name="40 % - Accent1 9" xfId="609"/>
    <cellStyle name="40 % - Accent1 9 2" xfId="708"/>
    <cellStyle name="40 % - Accent1 9 3" xfId="3736"/>
    <cellStyle name="40 % - Accent1 9 4" xfId="3737"/>
    <cellStyle name="40 % - Accent1 9 5" xfId="3738"/>
    <cellStyle name="40 % - Accent1 9 6" xfId="3739"/>
    <cellStyle name="40 % - Accent1 9 7" xfId="3740"/>
    <cellStyle name="40 % - Accent2 10 2" xfId="710"/>
    <cellStyle name="40 % - Accent2 11 2" xfId="711"/>
    <cellStyle name="40 % - Accent2 12 2" xfId="712"/>
    <cellStyle name="40 % - Accent2 13 2" xfId="713"/>
    <cellStyle name="40 % - Accent2 14 2" xfId="714"/>
    <cellStyle name="40 % - Accent2 15 2" xfId="715"/>
    <cellStyle name="40 % - Accent2 16 2" xfId="716"/>
    <cellStyle name="40 % - Accent2 17 2" xfId="717"/>
    <cellStyle name="40 % - Accent2 18 2" xfId="718"/>
    <cellStyle name="40 % - Accent2 19 2" xfId="719"/>
    <cellStyle name="40 % - Accent2 2" xfId="720"/>
    <cellStyle name="40 % - Accent2 2 10" xfId="721"/>
    <cellStyle name="40 % - Accent2 2 11" xfId="722"/>
    <cellStyle name="40 % - Accent2 2 12" xfId="723"/>
    <cellStyle name="40 % - Accent2 2 13" xfId="724"/>
    <cellStyle name="40 % - Accent2 2 14" xfId="725"/>
    <cellStyle name="40 % - Accent2 2 15" xfId="726"/>
    <cellStyle name="40 % - Accent2 2 16" xfId="727"/>
    <cellStyle name="40 % - Accent2 2 17" xfId="728"/>
    <cellStyle name="40 % - Accent2 2 18" xfId="729"/>
    <cellStyle name="40 % - Accent2 2 2" xfId="730"/>
    <cellStyle name="40 % - Accent2 2 2 10" xfId="731"/>
    <cellStyle name="40 % - Accent2 2 2 11" xfId="732"/>
    <cellStyle name="40 % - Accent2 2 2 12" xfId="733"/>
    <cellStyle name="40 % - Accent2 2 2 13" xfId="734"/>
    <cellStyle name="40 % - Accent2 2 2 14" xfId="735"/>
    <cellStyle name="40 % - Accent2 2 2 15" xfId="736"/>
    <cellStyle name="40 % - Accent2 2 2 16" xfId="737"/>
    <cellStyle name="40 % - Accent2 2 2 17" xfId="738"/>
    <cellStyle name="40 % - Accent2 2 2 2" xfId="739"/>
    <cellStyle name="40 % - Accent2 2 2 2 2" xfId="3741"/>
    <cellStyle name="40 % - Accent2 2 2 2 2 2" xfId="3742"/>
    <cellStyle name="40 % - Accent2 2 2 2 2 2 2" xfId="3743"/>
    <cellStyle name="40 % - Accent2 2 2 2 2 2 3" xfId="3744"/>
    <cellStyle name="40 % - Accent2 2 2 2 2 3" xfId="3745"/>
    <cellStyle name="40 % - Accent2 2 2 2 3" xfId="3746"/>
    <cellStyle name="40 % - Accent2 2 2 2 4" xfId="3747"/>
    <cellStyle name="40 % - Accent2 2 2 2 5" xfId="3748"/>
    <cellStyle name="40 % - Accent2 2 2 2 6" xfId="3749"/>
    <cellStyle name="40 % - Accent2 2 2 3" xfId="740"/>
    <cellStyle name="40 % - Accent2 2 2 4" xfId="741"/>
    <cellStyle name="40 % - Accent2 2 2 5" xfId="742"/>
    <cellStyle name="40 % - Accent2 2 2 6" xfId="743"/>
    <cellStyle name="40 % - Accent2 2 2 7" xfId="744"/>
    <cellStyle name="40 % - Accent2 2 2 8" xfId="745"/>
    <cellStyle name="40 % - Accent2 2 2 9" xfId="746"/>
    <cellStyle name="40 % - Accent2 2 3" xfId="747"/>
    <cellStyle name="40 % - Accent2 2 4" xfId="748"/>
    <cellStyle name="40 % - Accent2 2 5" xfId="749"/>
    <cellStyle name="40 % - Accent2 2 6" xfId="750"/>
    <cellStyle name="40 % - Accent2 2 7" xfId="751"/>
    <cellStyle name="40 % - Accent2 2 8" xfId="752"/>
    <cellStyle name="40 % - Accent2 2 9" xfId="753"/>
    <cellStyle name="40 % - Accent2 2_210-TABLEAU SHO SUNCITY du 27-04-12" xfId="3750"/>
    <cellStyle name="40 % - Accent2 20 2" xfId="754"/>
    <cellStyle name="40 % - Accent2 21 2" xfId="755"/>
    <cellStyle name="40 % - Accent2 22 2" xfId="756"/>
    <cellStyle name="40 % - Accent2 23 2" xfId="757"/>
    <cellStyle name="40 % - Accent2 24 2" xfId="758"/>
    <cellStyle name="40 % - Accent2 25 2" xfId="759"/>
    <cellStyle name="40 % - Accent2 26 2" xfId="760"/>
    <cellStyle name="40 % - Accent2 27 2" xfId="761"/>
    <cellStyle name="40 % - Accent2 28 2" xfId="762"/>
    <cellStyle name="40 % - Accent2 29 2" xfId="763"/>
    <cellStyle name="40 % - Accent2 3" xfId="764"/>
    <cellStyle name="40 % - Accent2 3 10" xfId="765"/>
    <cellStyle name="40 % - Accent2 3 11" xfId="766"/>
    <cellStyle name="40 % - Accent2 3 12" xfId="767"/>
    <cellStyle name="40 % - Accent2 3 13" xfId="768"/>
    <cellStyle name="40 % - Accent2 3 14" xfId="769"/>
    <cellStyle name="40 % - Accent2 3 15" xfId="770"/>
    <cellStyle name="40 % - Accent2 3 16" xfId="771"/>
    <cellStyle name="40 % - Accent2 3 17" xfId="772"/>
    <cellStyle name="40 % - Accent2 3 2" xfId="773"/>
    <cellStyle name="40 % - Accent2 3 3" xfId="774"/>
    <cellStyle name="40 % - Accent2 3 4" xfId="775"/>
    <cellStyle name="40 % - Accent2 3 5" xfId="776"/>
    <cellStyle name="40 % - Accent2 3 6" xfId="777"/>
    <cellStyle name="40 % - Accent2 3 7" xfId="778"/>
    <cellStyle name="40 % - Accent2 3 8" xfId="779"/>
    <cellStyle name="40 % - Accent2 3 9" xfId="780"/>
    <cellStyle name="40 % - Accent2 30 2" xfId="781"/>
    <cellStyle name="40 % - Accent2 31 2" xfId="782"/>
    <cellStyle name="40 % - Accent2 4" xfId="783"/>
    <cellStyle name="40 % - Accent2 4 10" xfId="784"/>
    <cellStyle name="40 % - Accent2 4 11" xfId="785"/>
    <cellStyle name="40 % - Accent2 4 12" xfId="786"/>
    <cellStyle name="40 % - Accent2 4 13" xfId="787"/>
    <cellStyle name="40 % - Accent2 4 14" xfId="788"/>
    <cellStyle name="40 % - Accent2 4 15" xfId="789"/>
    <cellStyle name="40 % - Accent2 4 16" xfId="790"/>
    <cellStyle name="40 % - Accent2 4 17" xfId="791"/>
    <cellStyle name="40 % - Accent2 4 2" xfId="792"/>
    <cellStyle name="40 % - Accent2 4 3" xfId="793"/>
    <cellStyle name="40 % - Accent2 4 4" xfId="794"/>
    <cellStyle name="40 % - Accent2 4 5" xfId="795"/>
    <cellStyle name="40 % - Accent2 4 6" xfId="796"/>
    <cellStyle name="40 % - Accent2 4 7" xfId="797"/>
    <cellStyle name="40 % - Accent2 4 8" xfId="798"/>
    <cellStyle name="40 % - Accent2 4 9" xfId="799"/>
    <cellStyle name="40 % - Accent2 5" xfId="800"/>
    <cellStyle name="40 % - Accent2 5 2" xfId="801"/>
    <cellStyle name="40 % - Accent2 5 3" xfId="3751"/>
    <cellStyle name="40 % - Accent2 5 4" xfId="3752"/>
    <cellStyle name="40 % - Accent2 5 5" xfId="3753"/>
    <cellStyle name="40 % - Accent2 5 6" xfId="3754"/>
    <cellStyle name="40 % - Accent2 5 7" xfId="3755"/>
    <cellStyle name="40 % - Accent2 6" xfId="802"/>
    <cellStyle name="40 % - Accent2 6 2" xfId="803"/>
    <cellStyle name="40 % - Accent2 6 3" xfId="3756"/>
    <cellStyle name="40 % - Accent2 6 4" xfId="3757"/>
    <cellStyle name="40 % - Accent2 6 5" xfId="3758"/>
    <cellStyle name="40 % - Accent2 6 6" xfId="3759"/>
    <cellStyle name="40 % - Accent2 6 7" xfId="3760"/>
    <cellStyle name="40 % - Accent2 7" xfId="804"/>
    <cellStyle name="40 % - Accent2 7 2" xfId="805"/>
    <cellStyle name="40 % - Accent2 7 3" xfId="3761"/>
    <cellStyle name="40 % - Accent2 7 4" xfId="3762"/>
    <cellStyle name="40 % - Accent2 7 5" xfId="3763"/>
    <cellStyle name="40 % - Accent2 7 6" xfId="3764"/>
    <cellStyle name="40 % - Accent2 7 7" xfId="3765"/>
    <cellStyle name="40 % - Accent2 8" xfId="806"/>
    <cellStyle name="40 % - Accent2 8 2" xfId="807"/>
    <cellStyle name="40 % - Accent2 8 3" xfId="3766"/>
    <cellStyle name="40 % - Accent2 8 4" xfId="3767"/>
    <cellStyle name="40 % - Accent2 8 5" xfId="3768"/>
    <cellStyle name="40 % - Accent2 8 6" xfId="3769"/>
    <cellStyle name="40 % - Accent2 8 7" xfId="3770"/>
    <cellStyle name="40 % - Accent2 9" xfId="709"/>
    <cellStyle name="40 % - Accent2 9 2" xfId="808"/>
    <cellStyle name="40 % - Accent2 9 3" xfId="3771"/>
    <cellStyle name="40 % - Accent2 9 4" xfId="3772"/>
    <cellStyle name="40 % - Accent2 9 5" xfId="3773"/>
    <cellStyle name="40 % - Accent2 9 6" xfId="3774"/>
    <cellStyle name="40 % - Accent2 9 7" xfId="3775"/>
    <cellStyle name="40 % - Accent3 10 2" xfId="810"/>
    <cellStyle name="40 % - Accent3 11 2" xfId="811"/>
    <cellStyle name="40 % - Accent3 12 2" xfId="812"/>
    <cellStyle name="40 % - Accent3 13 2" xfId="813"/>
    <cellStyle name="40 % - Accent3 14 2" xfId="814"/>
    <cellStyle name="40 % - Accent3 15 2" xfId="815"/>
    <cellStyle name="40 % - Accent3 16 2" xfId="816"/>
    <cellStyle name="40 % - Accent3 17 2" xfId="817"/>
    <cellStyle name="40 % - Accent3 18 2" xfId="818"/>
    <cellStyle name="40 % - Accent3 19 2" xfId="819"/>
    <cellStyle name="40 % - Accent3 2" xfId="820"/>
    <cellStyle name="40 % - Accent3 2 10" xfId="821"/>
    <cellStyle name="40 % - Accent3 2 11" xfId="822"/>
    <cellStyle name="40 % - Accent3 2 12" xfId="823"/>
    <cellStyle name="40 % - Accent3 2 13" xfId="824"/>
    <cellStyle name="40 % - Accent3 2 14" xfId="825"/>
    <cellStyle name="40 % - Accent3 2 15" xfId="826"/>
    <cellStyle name="40 % - Accent3 2 16" xfId="827"/>
    <cellStyle name="40 % - Accent3 2 17" xfId="828"/>
    <cellStyle name="40 % - Accent3 2 18" xfId="829"/>
    <cellStyle name="40 % - Accent3 2 2" xfId="830"/>
    <cellStyle name="40 % - Accent3 2 2 10" xfId="831"/>
    <cellStyle name="40 % - Accent3 2 2 11" xfId="832"/>
    <cellStyle name="40 % - Accent3 2 2 12" xfId="833"/>
    <cellStyle name="40 % - Accent3 2 2 13" xfId="834"/>
    <cellStyle name="40 % - Accent3 2 2 14" xfId="835"/>
    <cellStyle name="40 % - Accent3 2 2 15" xfId="836"/>
    <cellStyle name="40 % - Accent3 2 2 16" xfId="837"/>
    <cellStyle name="40 % - Accent3 2 2 17" xfId="838"/>
    <cellStyle name="40 % - Accent3 2 2 2" xfId="839"/>
    <cellStyle name="40 % - Accent3 2 2 2 2" xfId="3776"/>
    <cellStyle name="40 % - Accent3 2 2 2 2 2" xfId="3777"/>
    <cellStyle name="40 % - Accent3 2 2 2 2 2 2" xfId="3778"/>
    <cellStyle name="40 % - Accent3 2 2 2 2 2 3" xfId="3779"/>
    <cellStyle name="40 % - Accent3 2 2 2 2 3" xfId="3780"/>
    <cellStyle name="40 % - Accent3 2 2 2 3" xfId="3781"/>
    <cellStyle name="40 % - Accent3 2 2 2 4" xfId="3782"/>
    <cellStyle name="40 % - Accent3 2 2 2 5" xfId="3783"/>
    <cellStyle name="40 % - Accent3 2 2 2 6" xfId="3784"/>
    <cellStyle name="40 % - Accent3 2 2 3" xfId="840"/>
    <cellStyle name="40 % - Accent3 2 2 4" xfId="841"/>
    <cellStyle name="40 % - Accent3 2 2 5" xfId="842"/>
    <cellStyle name="40 % - Accent3 2 2 6" xfId="843"/>
    <cellStyle name="40 % - Accent3 2 2 7" xfId="844"/>
    <cellStyle name="40 % - Accent3 2 2 8" xfId="845"/>
    <cellStyle name="40 % - Accent3 2 2 9" xfId="846"/>
    <cellStyle name="40 % - Accent3 2 3" xfId="847"/>
    <cellStyle name="40 % - Accent3 2 4" xfId="848"/>
    <cellStyle name="40 % - Accent3 2 5" xfId="849"/>
    <cellStyle name="40 % - Accent3 2 6" xfId="850"/>
    <cellStyle name="40 % - Accent3 2 7" xfId="851"/>
    <cellStyle name="40 % - Accent3 2 8" xfId="852"/>
    <cellStyle name="40 % - Accent3 2 9" xfId="853"/>
    <cellStyle name="40 % - Accent3 2_210-TABLEAU SHO SUNCITY du 27-04-12" xfId="3785"/>
    <cellStyle name="40 % - Accent3 20 2" xfId="854"/>
    <cellStyle name="40 % - Accent3 21 2" xfId="855"/>
    <cellStyle name="40 % - Accent3 22 2" xfId="856"/>
    <cellStyle name="40 % - Accent3 23 2" xfId="857"/>
    <cellStyle name="40 % - Accent3 24 2" xfId="858"/>
    <cellStyle name="40 % - Accent3 25 2" xfId="859"/>
    <cellStyle name="40 % - Accent3 26 2" xfId="860"/>
    <cellStyle name="40 % - Accent3 27 2" xfId="861"/>
    <cellStyle name="40 % - Accent3 28 2" xfId="862"/>
    <cellStyle name="40 % - Accent3 29 2" xfId="863"/>
    <cellStyle name="40 % - Accent3 3" xfId="864"/>
    <cellStyle name="40 % - Accent3 3 10" xfId="865"/>
    <cellStyle name="40 % - Accent3 3 11" xfId="866"/>
    <cellStyle name="40 % - Accent3 3 12" xfId="867"/>
    <cellStyle name="40 % - Accent3 3 13" xfId="868"/>
    <cellStyle name="40 % - Accent3 3 14" xfId="869"/>
    <cellStyle name="40 % - Accent3 3 15" xfId="870"/>
    <cellStyle name="40 % - Accent3 3 16" xfId="871"/>
    <cellStyle name="40 % - Accent3 3 17" xfId="872"/>
    <cellStyle name="40 % - Accent3 3 2" xfId="873"/>
    <cellStyle name="40 % - Accent3 3 3" xfId="874"/>
    <cellStyle name="40 % - Accent3 3 4" xfId="875"/>
    <cellStyle name="40 % - Accent3 3 5" xfId="876"/>
    <cellStyle name="40 % - Accent3 3 6" xfId="877"/>
    <cellStyle name="40 % - Accent3 3 7" xfId="878"/>
    <cellStyle name="40 % - Accent3 3 8" xfId="879"/>
    <cellStyle name="40 % - Accent3 3 9" xfId="880"/>
    <cellStyle name="40 % - Accent3 30 2" xfId="881"/>
    <cellStyle name="40 % - Accent3 31 2" xfId="882"/>
    <cellStyle name="40 % - Accent3 4" xfId="883"/>
    <cellStyle name="40 % - Accent3 4 10" xfId="884"/>
    <cellStyle name="40 % - Accent3 4 11" xfId="885"/>
    <cellStyle name="40 % - Accent3 4 12" xfId="886"/>
    <cellStyle name="40 % - Accent3 4 13" xfId="887"/>
    <cellStyle name="40 % - Accent3 4 14" xfId="888"/>
    <cellStyle name="40 % - Accent3 4 15" xfId="889"/>
    <cellStyle name="40 % - Accent3 4 16" xfId="890"/>
    <cellStyle name="40 % - Accent3 4 17" xfId="891"/>
    <cellStyle name="40 % - Accent3 4 2" xfId="892"/>
    <cellStyle name="40 % - Accent3 4 3" xfId="893"/>
    <cellStyle name="40 % - Accent3 4 4" xfId="894"/>
    <cellStyle name="40 % - Accent3 4 5" xfId="895"/>
    <cellStyle name="40 % - Accent3 4 6" xfId="896"/>
    <cellStyle name="40 % - Accent3 4 7" xfId="897"/>
    <cellStyle name="40 % - Accent3 4 8" xfId="898"/>
    <cellStyle name="40 % - Accent3 4 9" xfId="899"/>
    <cellStyle name="40 % - Accent3 5" xfId="900"/>
    <cellStyle name="40 % - Accent3 5 2" xfId="901"/>
    <cellStyle name="40 % - Accent3 5 3" xfId="3786"/>
    <cellStyle name="40 % - Accent3 5 4" xfId="3787"/>
    <cellStyle name="40 % - Accent3 5 5" xfId="3788"/>
    <cellStyle name="40 % - Accent3 5 6" xfId="3789"/>
    <cellStyle name="40 % - Accent3 5 7" xfId="3790"/>
    <cellStyle name="40 % - Accent3 6" xfId="902"/>
    <cellStyle name="40 % - Accent3 6 2" xfId="903"/>
    <cellStyle name="40 % - Accent3 6 3" xfId="3791"/>
    <cellStyle name="40 % - Accent3 6 4" xfId="3792"/>
    <cellStyle name="40 % - Accent3 6 5" xfId="3793"/>
    <cellStyle name="40 % - Accent3 6 6" xfId="3794"/>
    <cellStyle name="40 % - Accent3 6 7" xfId="3795"/>
    <cellStyle name="40 % - Accent3 7" xfId="904"/>
    <cellStyle name="40 % - Accent3 7 2" xfId="905"/>
    <cellStyle name="40 % - Accent3 7 3" xfId="3796"/>
    <cellStyle name="40 % - Accent3 7 4" xfId="3797"/>
    <cellStyle name="40 % - Accent3 7 5" xfId="3798"/>
    <cellStyle name="40 % - Accent3 7 6" xfId="3799"/>
    <cellStyle name="40 % - Accent3 7 7" xfId="3800"/>
    <cellStyle name="40 % - Accent3 8" xfId="906"/>
    <cellStyle name="40 % - Accent3 8 2" xfId="907"/>
    <cellStyle name="40 % - Accent3 8 3" xfId="3801"/>
    <cellStyle name="40 % - Accent3 8 4" xfId="3802"/>
    <cellStyle name="40 % - Accent3 8 5" xfId="3803"/>
    <cellStyle name="40 % - Accent3 8 6" xfId="3804"/>
    <cellStyle name="40 % - Accent3 8 7" xfId="3805"/>
    <cellStyle name="40 % - Accent3 9" xfId="809"/>
    <cellStyle name="40 % - Accent3 9 2" xfId="908"/>
    <cellStyle name="40 % - Accent3 9 3" xfId="3806"/>
    <cellStyle name="40 % - Accent3 9 4" xfId="3807"/>
    <cellStyle name="40 % - Accent3 9 5" xfId="3808"/>
    <cellStyle name="40 % - Accent3 9 6" xfId="3809"/>
    <cellStyle name="40 % - Accent3 9 7" xfId="3810"/>
    <cellStyle name="40 % - Accent4 10 2" xfId="910"/>
    <cellStyle name="40 % - Accent4 11 2" xfId="911"/>
    <cellStyle name="40 % - Accent4 12 2" xfId="912"/>
    <cellStyle name="40 % - Accent4 13 2" xfId="913"/>
    <cellStyle name="40 % - Accent4 14 2" xfId="914"/>
    <cellStyle name="40 % - Accent4 15 2" xfId="915"/>
    <cellStyle name="40 % - Accent4 16 2" xfId="916"/>
    <cellStyle name="40 % - Accent4 17 2" xfId="917"/>
    <cellStyle name="40 % - Accent4 18 2" xfId="918"/>
    <cellStyle name="40 % - Accent4 19 2" xfId="919"/>
    <cellStyle name="40 % - Accent4 2" xfId="920"/>
    <cellStyle name="40 % - Accent4 2 10" xfId="921"/>
    <cellStyle name="40 % - Accent4 2 11" xfId="922"/>
    <cellStyle name="40 % - Accent4 2 12" xfId="923"/>
    <cellStyle name="40 % - Accent4 2 13" xfId="924"/>
    <cellStyle name="40 % - Accent4 2 14" xfId="925"/>
    <cellStyle name="40 % - Accent4 2 15" xfId="926"/>
    <cellStyle name="40 % - Accent4 2 16" xfId="927"/>
    <cellStyle name="40 % - Accent4 2 17" xfId="928"/>
    <cellStyle name="40 % - Accent4 2 18" xfId="929"/>
    <cellStyle name="40 % - Accent4 2 2" xfId="930"/>
    <cellStyle name="40 % - Accent4 2 2 10" xfId="931"/>
    <cellStyle name="40 % - Accent4 2 2 11" xfId="932"/>
    <cellStyle name="40 % - Accent4 2 2 12" xfId="933"/>
    <cellStyle name="40 % - Accent4 2 2 13" xfId="934"/>
    <cellStyle name="40 % - Accent4 2 2 14" xfId="935"/>
    <cellStyle name="40 % - Accent4 2 2 15" xfId="936"/>
    <cellStyle name="40 % - Accent4 2 2 16" xfId="937"/>
    <cellStyle name="40 % - Accent4 2 2 17" xfId="938"/>
    <cellStyle name="40 % - Accent4 2 2 2" xfId="939"/>
    <cellStyle name="40 % - Accent4 2 2 2 2" xfId="3811"/>
    <cellStyle name="40 % - Accent4 2 2 2 2 2" xfId="3812"/>
    <cellStyle name="40 % - Accent4 2 2 2 2 2 2" xfId="3813"/>
    <cellStyle name="40 % - Accent4 2 2 2 2 2 3" xfId="3814"/>
    <cellStyle name="40 % - Accent4 2 2 2 2 3" xfId="3815"/>
    <cellStyle name="40 % - Accent4 2 2 2 3" xfId="3816"/>
    <cellStyle name="40 % - Accent4 2 2 2 4" xfId="3817"/>
    <cellStyle name="40 % - Accent4 2 2 2 5" xfId="3818"/>
    <cellStyle name="40 % - Accent4 2 2 2 6" xfId="3819"/>
    <cellStyle name="40 % - Accent4 2 2 3" xfId="940"/>
    <cellStyle name="40 % - Accent4 2 2 4" xfId="941"/>
    <cellStyle name="40 % - Accent4 2 2 5" xfId="942"/>
    <cellStyle name="40 % - Accent4 2 2 6" xfId="943"/>
    <cellStyle name="40 % - Accent4 2 2 7" xfId="944"/>
    <cellStyle name="40 % - Accent4 2 2 8" xfId="945"/>
    <cellStyle name="40 % - Accent4 2 2 9" xfId="946"/>
    <cellStyle name="40 % - Accent4 2 3" xfId="947"/>
    <cellStyle name="40 % - Accent4 2 4" xfId="948"/>
    <cellStyle name="40 % - Accent4 2 5" xfId="949"/>
    <cellStyle name="40 % - Accent4 2 6" xfId="950"/>
    <cellStyle name="40 % - Accent4 2 7" xfId="951"/>
    <cellStyle name="40 % - Accent4 2 8" xfId="952"/>
    <cellStyle name="40 % - Accent4 2 9" xfId="953"/>
    <cellStyle name="40 % - Accent4 2_210-TABLEAU SHO SUNCITY du 27-04-12" xfId="3820"/>
    <cellStyle name="40 % - Accent4 20 2" xfId="954"/>
    <cellStyle name="40 % - Accent4 21 2" xfId="955"/>
    <cellStyle name="40 % - Accent4 22 2" xfId="956"/>
    <cellStyle name="40 % - Accent4 23 2" xfId="957"/>
    <cellStyle name="40 % - Accent4 24 2" xfId="958"/>
    <cellStyle name="40 % - Accent4 25 2" xfId="959"/>
    <cellStyle name="40 % - Accent4 26 2" xfId="960"/>
    <cellStyle name="40 % - Accent4 27 2" xfId="961"/>
    <cellStyle name="40 % - Accent4 28 2" xfId="962"/>
    <cellStyle name="40 % - Accent4 29 2" xfId="963"/>
    <cellStyle name="40 % - Accent4 3" xfId="964"/>
    <cellStyle name="40 % - Accent4 3 10" xfId="965"/>
    <cellStyle name="40 % - Accent4 3 11" xfId="966"/>
    <cellStyle name="40 % - Accent4 3 12" xfId="967"/>
    <cellStyle name="40 % - Accent4 3 13" xfId="968"/>
    <cellStyle name="40 % - Accent4 3 14" xfId="969"/>
    <cellStyle name="40 % - Accent4 3 15" xfId="970"/>
    <cellStyle name="40 % - Accent4 3 16" xfId="971"/>
    <cellStyle name="40 % - Accent4 3 17" xfId="972"/>
    <cellStyle name="40 % - Accent4 3 2" xfId="973"/>
    <cellStyle name="40 % - Accent4 3 3" xfId="974"/>
    <cellStyle name="40 % - Accent4 3 4" xfId="975"/>
    <cellStyle name="40 % - Accent4 3 5" xfId="976"/>
    <cellStyle name="40 % - Accent4 3 6" xfId="977"/>
    <cellStyle name="40 % - Accent4 3 7" xfId="978"/>
    <cellStyle name="40 % - Accent4 3 8" xfId="979"/>
    <cellStyle name="40 % - Accent4 3 9" xfId="980"/>
    <cellStyle name="40 % - Accent4 30 2" xfId="981"/>
    <cellStyle name="40 % - Accent4 31 2" xfId="982"/>
    <cellStyle name="40 % - Accent4 4" xfId="983"/>
    <cellStyle name="40 % - Accent4 4 10" xfId="984"/>
    <cellStyle name="40 % - Accent4 4 11" xfId="985"/>
    <cellStyle name="40 % - Accent4 4 12" xfId="986"/>
    <cellStyle name="40 % - Accent4 4 13" xfId="987"/>
    <cellStyle name="40 % - Accent4 4 14" xfId="988"/>
    <cellStyle name="40 % - Accent4 4 15" xfId="989"/>
    <cellStyle name="40 % - Accent4 4 16" xfId="990"/>
    <cellStyle name="40 % - Accent4 4 17" xfId="991"/>
    <cellStyle name="40 % - Accent4 4 2" xfId="992"/>
    <cellStyle name="40 % - Accent4 4 3" xfId="993"/>
    <cellStyle name="40 % - Accent4 4 4" xfId="994"/>
    <cellStyle name="40 % - Accent4 4 5" xfId="995"/>
    <cellStyle name="40 % - Accent4 4 6" xfId="996"/>
    <cellStyle name="40 % - Accent4 4 7" xfId="997"/>
    <cellStyle name="40 % - Accent4 4 8" xfId="998"/>
    <cellStyle name="40 % - Accent4 4 9" xfId="999"/>
    <cellStyle name="40 % - Accent4 5" xfId="1000"/>
    <cellStyle name="40 % - Accent4 5 2" xfId="1001"/>
    <cellStyle name="40 % - Accent4 5 3" xfId="3821"/>
    <cellStyle name="40 % - Accent4 5 4" xfId="3822"/>
    <cellStyle name="40 % - Accent4 5 5" xfId="3823"/>
    <cellStyle name="40 % - Accent4 5 6" xfId="3824"/>
    <cellStyle name="40 % - Accent4 5 7" xfId="3825"/>
    <cellStyle name="40 % - Accent4 6" xfId="1002"/>
    <cellStyle name="40 % - Accent4 6 2" xfId="1003"/>
    <cellStyle name="40 % - Accent4 6 3" xfId="3826"/>
    <cellStyle name="40 % - Accent4 6 4" xfId="3827"/>
    <cellStyle name="40 % - Accent4 6 5" xfId="3828"/>
    <cellStyle name="40 % - Accent4 6 6" xfId="3829"/>
    <cellStyle name="40 % - Accent4 6 7" xfId="3830"/>
    <cellStyle name="40 % - Accent4 7" xfId="1004"/>
    <cellStyle name="40 % - Accent4 7 2" xfId="1005"/>
    <cellStyle name="40 % - Accent4 7 3" xfId="3831"/>
    <cellStyle name="40 % - Accent4 7 4" xfId="3832"/>
    <cellStyle name="40 % - Accent4 7 5" xfId="3833"/>
    <cellStyle name="40 % - Accent4 7 6" xfId="3834"/>
    <cellStyle name="40 % - Accent4 7 7" xfId="3835"/>
    <cellStyle name="40 % - Accent4 8" xfId="1006"/>
    <cellStyle name="40 % - Accent4 8 2" xfId="1007"/>
    <cellStyle name="40 % - Accent4 8 3" xfId="3836"/>
    <cellStyle name="40 % - Accent4 8 4" xfId="3837"/>
    <cellStyle name="40 % - Accent4 8 5" xfId="3838"/>
    <cellStyle name="40 % - Accent4 8 6" xfId="3839"/>
    <cellStyle name="40 % - Accent4 8 7" xfId="3840"/>
    <cellStyle name="40 % - Accent4 9" xfId="909"/>
    <cellStyle name="40 % - Accent4 9 2" xfId="1008"/>
    <cellStyle name="40 % - Accent4 9 3" xfId="3841"/>
    <cellStyle name="40 % - Accent4 9 4" xfId="3842"/>
    <cellStyle name="40 % - Accent4 9 5" xfId="3843"/>
    <cellStyle name="40 % - Accent4 9 6" xfId="3844"/>
    <cellStyle name="40 % - Accent4 9 7" xfId="3845"/>
    <cellStyle name="40 % - Accent5 10 2" xfId="1010"/>
    <cellStyle name="40 % - Accent5 11 2" xfId="1011"/>
    <cellStyle name="40 % - Accent5 12 2" xfId="1012"/>
    <cellStyle name="40 % - Accent5 13 2" xfId="1013"/>
    <cellStyle name="40 % - Accent5 14 2" xfId="1014"/>
    <cellStyle name="40 % - Accent5 15 2" xfId="1015"/>
    <cellStyle name="40 % - Accent5 16 2" xfId="1016"/>
    <cellStyle name="40 % - Accent5 17 2" xfId="1017"/>
    <cellStyle name="40 % - Accent5 18 2" xfId="1018"/>
    <cellStyle name="40 % - Accent5 19 2" xfId="1019"/>
    <cellStyle name="40 % - Accent5 2" xfId="1020"/>
    <cellStyle name="40 % - Accent5 2 10" xfId="1021"/>
    <cellStyle name="40 % - Accent5 2 11" xfId="1022"/>
    <cellStyle name="40 % - Accent5 2 12" xfId="1023"/>
    <cellStyle name="40 % - Accent5 2 13" xfId="1024"/>
    <cellStyle name="40 % - Accent5 2 14" xfId="1025"/>
    <cellStyle name="40 % - Accent5 2 15" xfId="1026"/>
    <cellStyle name="40 % - Accent5 2 16" xfId="1027"/>
    <cellStyle name="40 % - Accent5 2 17" xfId="1028"/>
    <cellStyle name="40 % - Accent5 2 18" xfId="1029"/>
    <cellStyle name="40 % - Accent5 2 2" xfId="1030"/>
    <cellStyle name="40 % - Accent5 2 2 10" xfId="1031"/>
    <cellStyle name="40 % - Accent5 2 2 11" xfId="1032"/>
    <cellStyle name="40 % - Accent5 2 2 12" xfId="1033"/>
    <cellStyle name="40 % - Accent5 2 2 13" xfId="1034"/>
    <cellStyle name="40 % - Accent5 2 2 14" xfId="1035"/>
    <cellStyle name="40 % - Accent5 2 2 15" xfId="1036"/>
    <cellStyle name="40 % - Accent5 2 2 16" xfId="1037"/>
    <cellStyle name="40 % - Accent5 2 2 17" xfId="1038"/>
    <cellStyle name="40 % - Accent5 2 2 2" xfId="1039"/>
    <cellStyle name="40 % - Accent5 2 2 2 2" xfId="3846"/>
    <cellStyle name="40 % - Accent5 2 2 2 2 2" xfId="3847"/>
    <cellStyle name="40 % - Accent5 2 2 2 2 2 2" xfId="3848"/>
    <cellStyle name="40 % - Accent5 2 2 2 2 2 3" xfId="3849"/>
    <cellStyle name="40 % - Accent5 2 2 2 2 3" xfId="3850"/>
    <cellStyle name="40 % - Accent5 2 2 2 3" xfId="3851"/>
    <cellStyle name="40 % - Accent5 2 2 2 4" xfId="3852"/>
    <cellStyle name="40 % - Accent5 2 2 2 5" xfId="3853"/>
    <cellStyle name="40 % - Accent5 2 2 2 6" xfId="3854"/>
    <cellStyle name="40 % - Accent5 2 2 3" xfId="1040"/>
    <cellStyle name="40 % - Accent5 2 2 4" xfId="1041"/>
    <cellStyle name="40 % - Accent5 2 2 5" xfId="1042"/>
    <cellStyle name="40 % - Accent5 2 2 6" xfId="1043"/>
    <cellStyle name="40 % - Accent5 2 2 7" xfId="1044"/>
    <cellStyle name="40 % - Accent5 2 2 8" xfId="1045"/>
    <cellStyle name="40 % - Accent5 2 2 9" xfId="1046"/>
    <cellStyle name="40 % - Accent5 2 3" xfId="1047"/>
    <cellStyle name="40 % - Accent5 2 4" xfId="1048"/>
    <cellStyle name="40 % - Accent5 2 5" xfId="1049"/>
    <cellStyle name="40 % - Accent5 2 6" xfId="1050"/>
    <cellStyle name="40 % - Accent5 2 7" xfId="1051"/>
    <cellStyle name="40 % - Accent5 2 8" xfId="1052"/>
    <cellStyle name="40 % - Accent5 2 9" xfId="1053"/>
    <cellStyle name="40 % - Accent5 2_210-TABLEAU SHO SUNCITY du 27-04-12" xfId="3855"/>
    <cellStyle name="40 % - Accent5 20 2" xfId="1054"/>
    <cellStyle name="40 % - Accent5 21 2" xfId="1055"/>
    <cellStyle name="40 % - Accent5 22 2" xfId="1056"/>
    <cellStyle name="40 % - Accent5 23 2" xfId="1057"/>
    <cellStyle name="40 % - Accent5 24 2" xfId="1058"/>
    <cellStyle name="40 % - Accent5 25 2" xfId="1059"/>
    <cellStyle name="40 % - Accent5 26 2" xfId="1060"/>
    <cellStyle name="40 % - Accent5 27 2" xfId="1061"/>
    <cellStyle name="40 % - Accent5 28 2" xfId="1062"/>
    <cellStyle name="40 % - Accent5 29 2" xfId="1063"/>
    <cellStyle name="40 % - Accent5 3" xfId="1064"/>
    <cellStyle name="40 % - Accent5 3 10" xfId="1065"/>
    <cellStyle name="40 % - Accent5 3 11" xfId="1066"/>
    <cellStyle name="40 % - Accent5 3 12" xfId="1067"/>
    <cellStyle name="40 % - Accent5 3 13" xfId="1068"/>
    <cellStyle name="40 % - Accent5 3 14" xfId="1069"/>
    <cellStyle name="40 % - Accent5 3 15" xfId="1070"/>
    <cellStyle name="40 % - Accent5 3 16" xfId="1071"/>
    <cellStyle name="40 % - Accent5 3 17" xfId="1072"/>
    <cellStyle name="40 % - Accent5 3 2" xfId="1073"/>
    <cellStyle name="40 % - Accent5 3 3" xfId="1074"/>
    <cellStyle name="40 % - Accent5 3 4" xfId="1075"/>
    <cellStyle name="40 % - Accent5 3 5" xfId="1076"/>
    <cellStyle name="40 % - Accent5 3 6" xfId="1077"/>
    <cellStyle name="40 % - Accent5 3 7" xfId="1078"/>
    <cellStyle name="40 % - Accent5 3 8" xfId="1079"/>
    <cellStyle name="40 % - Accent5 3 9" xfId="1080"/>
    <cellStyle name="40 % - Accent5 30 2" xfId="1081"/>
    <cellStyle name="40 % - Accent5 31 2" xfId="1082"/>
    <cellStyle name="40 % - Accent5 4" xfId="1083"/>
    <cellStyle name="40 % - Accent5 4 10" xfId="1084"/>
    <cellStyle name="40 % - Accent5 4 11" xfId="1085"/>
    <cellStyle name="40 % - Accent5 4 12" xfId="1086"/>
    <cellStyle name="40 % - Accent5 4 13" xfId="1087"/>
    <cellStyle name="40 % - Accent5 4 14" xfId="1088"/>
    <cellStyle name="40 % - Accent5 4 15" xfId="1089"/>
    <cellStyle name="40 % - Accent5 4 16" xfId="1090"/>
    <cellStyle name="40 % - Accent5 4 17" xfId="1091"/>
    <cellStyle name="40 % - Accent5 4 2" xfId="1092"/>
    <cellStyle name="40 % - Accent5 4 3" xfId="1093"/>
    <cellStyle name="40 % - Accent5 4 4" xfId="1094"/>
    <cellStyle name="40 % - Accent5 4 5" xfId="1095"/>
    <cellStyle name="40 % - Accent5 4 6" xfId="1096"/>
    <cellStyle name="40 % - Accent5 4 7" xfId="1097"/>
    <cellStyle name="40 % - Accent5 4 8" xfId="1098"/>
    <cellStyle name="40 % - Accent5 4 9" xfId="1099"/>
    <cellStyle name="40 % - Accent5 5" xfId="1100"/>
    <cellStyle name="40 % - Accent5 5 2" xfId="1101"/>
    <cellStyle name="40 % - Accent5 5 3" xfId="3856"/>
    <cellStyle name="40 % - Accent5 5 4" xfId="3857"/>
    <cellStyle name="40 % - Accent5 5 5" xfId="3858"/>
    <cellStyle name="40 % - Accent5 5 6" xfId="3859"/>
    <cellStyle name="40 % - Accent5 5 7" xfId="3860"/>
    <cellStyle name="40 % - Accent5 6" xfId="1102"/>
    <cellStyle name="40 % - Accent5 6 2" xfId="1103"/>
    <cellStyle name="40 % - Accent5 6 3" xfId="3861"/>
    <cellStyle name="40 % - Accent5 6 4" xfId="3862"/>
    <cellStyle name="40 % - Accent5 6 5" xfId="3863"/>
    <cellStyle name="40 % - Accent5 6 6" xfId="3864"/>
    <cellStyle name="40 % - Accent5 6 7" xfId="3865"/>
    <cellStyle name="40 % - Accent5 7" xfId="1104"/>
    <cellStyle name="40 % - Accent5 7 2" xfId="1105"/>
    <cellStyle name="40 % - Accent5 7 3" xfId="3866"/>
    <cellStyle name="40 % - Accent5 7 4" xfId="3867"/>
    <cellStyle name="40 % - Accent5 7 5" xfId="3868"/>
    <cellStyle name="40 % - Accent5 7 6" xfId="3869"/>
    <cellStyle name="40 % - Accent5 7 7" xfId="3870"/>
    <cellStyle name="40 % - Accent5 8" xfId="1106"/>
    <cellStyle name="40 % - Accent5 8 2" xfId="1107"/>
    <cellStyle name="40 % - Accent5 8 3" xfId="3871"/>
    <cellStyle name="40 % - Accent5 8 4" xfId="3872"/>
    <cellStyle name="40 % - Accent5 8 5" xfId="3873"/>
    <cellStyle name="40 % - Accent5 8 6" xfId="3874"/>
    <cellStyle name="40 % - Accent5 8 7" xfId="3875"/>
    <cellStyle name="40 % - Accent5 9" xfId="1009"/>
    <cellStyle name="40 % - Accent5 9 2" xfId="1108"/>
    <cellStyle name="40 % - Accent5 9 3" xfId="3876"/>
    <cellStyle name="40 % - Accent5 9 4" xfId="3877"/>
    <cellStyle name="40 % - Accent5 9 5" xfId="3878"/>
    <cellStyle name="40 % - Accent5 9 6" xfId="3879"/>
    <cellStyle name="40 % - Accent5 9 7" xfId="3880"/>
    <cellStyle name="40 % - Accent6 10 2" xfId="1110"/>
    <cellStyle name="40 % - Accent6 11 2" xfId="1111"/>
    <cellStyle name="40 % - Accent6 12 2" xfId="1112"/>
    <cellStyle name="40 % - Accent6 13 2" xfId="1113"/>
    <cellStyle name="40 % - Accent6 14 2" xfId="1114"/>
    <cellStyle name="40 % - Accent6 15 2" xfId="1115"/>
    <cellStyle name="40 % - Accent6 16 2" xfId="1116"/>
    <cellStyle name="40 % - Accent6 17 2" xfId="1117"/>
    <cellStyle name="40 % - Accent6 18 2" xfId="1118"/>
    <cellStyle name="40 % - Accent6 19 2" xfId="1119"/>
    <cellStyle name="40 % - Accent6 2" xfId="1120"/>
    <cellStyle name="40 % - Accent6 2 10" xfId="1121"/>
    <cellStyle name="40 % - Accent6 2 11" xfId="1122"/>
    <cellStyle name="40 % - Accent6 2 12" xfId="1123"/>
    <cellStyle name="40 % - Accent6 2 13" xfId="1124"/>
    <cellStyle name="40 % - Accent6 2 14" xfId="1125"/>
    <cellStyle name="40 % - Accent6 2 15" xfId="1126"/>
    <cellStyle name="40 % - Accent6 2 16" xfId="1127"/>
    <cellStyle name="40 % - Accent6 2 17" xfId="1128"/>
    <cellStyle name="40 % - Accent6 2 18" xfId="1129"/>
    <cellStyle name="40 % - Accent6 2 2" xfId="1130"/>
    <cellStyle name="40 % - Accent6 2 2 10" xfId="1131"/>
    <cellStyle name="40 % - Accent6 2 2 11" xfId="1132"/>
    <cellStyle name="40 % - Accent6 2 2 12" xfId="1133"/>
    <cellStyle name="40 % - Accent6 2 2 13" xfId="1134"/>
    <cellStyle name="40 % - Accent6 2 2 14" xfId="1135"/>
    <cellStyle name="40 % - Accent6 2 2 15" xfId="1136"/>
    <cellStyle name="40 % - Accent6 2 2 16" xfId="1137"/>
    <cellStyle name="40 % - Accent6 2 2 17" xfId="1138"/>
    <cellStyle name="40 % - Accent6 2 2 2" xfId="1139"/>
    <cellStyle name="40 % - Accent6 2 2 2 2" xfId="3881"/>
    <cellStyle name="40 % - Accent6 2 2 2 2 2" xfId="3882"/>
    <cellStyle name="40 % - Accent6 2 2 2 2 2 2" xfId="3883"/>
    <cellStyle name="40 % - Accent6 2 2 2 2 2 3" xfId="3884"/>
    <cellStyle name="40 % - Accent6 2 2 2 2 3" xfId="3885"/>
    <cellStyle name="40 % - Accent6 2 2 2 3" xfId="3886"/>
    <cellStyle name="40 % - Accent6 2 2 2 4" xfId="3887"/>
    <cellStyle name="40 % - Accent6 2 2 2 5" xfId="3888"/>
    <cellStyle name="40 % - Accent6 2 2 2 6" xfId="3889"/>
    <cellStyle name="40 % - Accent6 2 2 3" xfId="1140"/>
    <cellStyle name="40 % - Accent6 2 2 4" xfId="1141"/>
    <cellStyle name="40 % - Accent6 2 2 5" xfId="1142"/>
    <cellStyle name="40 % - Accent6 2 2 6" xfId="1143"/>
    <cellStyle name="40 % - Accent6 2 2 7" xfId="1144"/>
    <cellStyle name="40 % - Accent6 2 2 8" xfId="1145"/>
    <cellStyle name="40 % - Accent6 2 2 9" xfId="1146"/>
    <cellStyle name="40 % - Accent6 2 3" xfId="1147"/>
    <cellStyle name="40 % - Accent6 2 4" xfId="1148"/>
    <cellStyle name="40 % - Accent6 2 5" xfId="1149"/>
    <cellStyle name="40 % - Accent6 2 6" xfId="1150"/>
    <cellStyle name="40 % - Accent6 2 7" xfId="1151"/>
    <cellStyle name="40 % - Accent6 2 8" xfId="1152"/>
    <cellStyle name="40 % - Accent6 2 9" xfId="1153"/>
    <cellStyle name="40 % - Accent6 2_210-TABLEAU SHO SUNCITY du 27-04-12" xfId="3890"/>
    <cellStyle name="40 % - Accent6 20 2" xfId="1154"/>
    <cellStyle name="40 % - Accent6 21 2" xfId="1155"/>
    <cellStyle name="40 % - Accent6 22 2" xfId="1156"/>
    <cellStyle name="40 % - Accent6 23 2" xfId="1157"/>
    <cellStyle name="40 % - Accent6 24 2" xfId="1158"/>
    <cellStyle name="40 % - Accent6 25 2" xfId="1159"/>
    <cellStyle name="40 % - Accent6 26 2" xfId="1160"/>
    <cellStyle name="40 % - Accent6 27 2" xfId="1161"/>
    <cellStyle name="40 % - Accent6 28 2" xfId="1162"/>
    <cellStyle name="40 % - Accent6 29 2" xfId="1163"/>
    <cellStyle name="40 % - Accent6 3" xfId="1164"/>
    <cellStyle name="40 % - Accent6 3 10" xfId="1165"/>
    <cellStyle name="40 % - Accent6 3 11" xfId="1166"/>
    <cellStyle name="40 % - Accent6 3 12" xfId="1167"/>
    <cellStyle name="40 % - Accent6 3 13" xfId="1168"/>
    <cellStyle name="40 % - Accent6 3 14" xfId="1169"/>
    <cellStyle name="40 % - Accent6 3 15" xfId="1170"/>
    <cellStyle name="40 % - Accent6 3 16" xfId="1171"/>
    <cellStyle name="40 % - Accent6 3 17" xfId="1172"/>
    <cellStyle name="40 % - Accent6 3 2" xfId="1173"/>
    <cellStyle name="40 % - Accent6 3 3" xfId="1174"/>
    <cellStyle name="40 % - Accent6 3 4" xfId="1175"/>
    <cellStyle name="40 % - Accent6 3 5" xfId="1176"/>
    <cellStyle name="40 % - Accent6 3 6" xfId="1177"/>
    <cellStyle name="40 % - Accent6 3 7" xfId="1178"/>
    <cellStyle name="40 % - Accent6 3 8" xfId="1179"/>
    <cellStyle name="40 % - Accent6 3 9" xfId="1180"/>
    <cellStyle name="40 % - Accent6 30 2" xfId="1181"/>
    <cellStyle name="40 % - Accent6 31 2" xfId="1182"/>
    <cellStyle name="40 % - Accent6 4" xfId="1183"/>
    <cellStyle name="40 % - Accent6 4 10" xfId="1184"/>
    <cellStyle name="40 % - Accent6 4 11" xfId="1185"/>
    <cellStyle name="40 % - Accent6 4 12" xfId="1186"/>
    <cellStyle name="40 % - Accent6 4 13" xfId="1187"/>
    <cellStyle name="40 % - Accent6 4 14" xfId="1188"/>
    <cellStyle name="40 % - Accent6 4 15" xfId="1189"/>
    <cellStyle name="40 % - Accent6 4 16" xfId="1190"/>
    <cellStyle name="40 % - Accent6 4 17" xfId="1191"/>
    <cellStyle name="40 % - Accent6 4 2" xfId="1192"/>
    <cellStyle name="40 % - Accent6 4 3" xfId="1193"/>
    <cellStyle name="40 % - Accent6 4 4" xfId="1194"/>
    <cellStyle name="40 % - Accent6 4 5" xfId="1195"/>
    <cellStyle name="40 % - Accent6 4 6" xfId="1196"/>
    <cellStyle name="40 % - Accent6 4 7" xfId="1197"/>
    <cellStyle name="40 % - Accent6 4 8" xfId="1198"/>
    <cellStyle name="40 % - Accent6 4 9" xfId="1199"/>
    <cellStyle name="40 % - Accent6 5" xfId="1200"/>
    <cellStyle name="40 % - Accent6 5 2" xfId="1201"/>
    <cellStyle name="40 % - Accent6 5 3" xfId="3891"/>
    <cellStyle name="40 % - Accent6 5 4" xfId="3892"/>
    <cellStyle name="40 % - Accent6 5 5" xfId="3893"/>
    <cellStyle name="40 % - Accent6 5 6" xfId="3894"/>
    <cellStyle name="40 % - Accent6 5 7" xfId="3895"/>
    <cellStyle name="40 % - Accent6 6" xfId="1202"/>
    <cellStyle name="40 % - Accent6 6 2" xfId="1203"/>
    <cellStyle name="40 % - Accent6 6 3" xfId="3896"/>
    <cellStyle name="40 % - Accent6 6 4" xfId="3897"/>
    <cellStyle name="40 % - Accent6 6 5" xfId="3898"/>
    <cellStyle name="40 % - Accent6 6 6" xfId="3899"/>
    <cellStyle name="40 % - Accent6 6 7" xfId="3900"/>
    <cellStyle name="40 % - Accent6 7" xfId="1204"/>
    <cellStyle name="40 % - Accent6 7 2" xfId="1205"/>
    <cellStyle name="40 % - Accent6 7 3" xfId="3901"/>
    <cellStyle name="40 % - Accent6 7 4" xfId="3902"/>
    <cellStyle name="40 % - Accent6 7 5" xfId="3903"/>
    <cellStyle name="40 % - Accent6 7 6" xfId="3904"/>
    <cellStyle name="40 % - Accent6 7 7" xfId="3905"/>
    <cellStyle name="40 % - Accent6 8" xfId="1206"/>
    <cellStyle name="40 % - Accent6 8 2" xfId="1207"/>
    <cellStyle name="40 % - Accent6 8 3" xfId="3906"/>
    <cellStyle name="40 % - Accent6 8 4" xfId="3907"/>
    <cellStyle name="40 % - Accent6 8 5" xfId="3908"/>
    <cellStyle name="40 % - Accent6 8 6" xfId="3909"/>
    <cellStyle name="40 % - Accent6 8 7" xfId="3910"/>
    <cellStyle name="40 % - Accent6 9" xfId="1109"/>
    <cellStyle name="40 % - Accent6 9 2" xfId="1208"/>
    <cellStyle name="40 % - Accent6 9 3" xfId="3911"/>
    <cellStyle name="40 % - Accent6 9 4" xfId="3912"/>
    <cellStyle name="40 % - Accent6 9 5" xfId="3913"/>
    <cellStyle name="40 % - Accent6 9 6" xfId="3914"/>
    <cellStyle name="40 % - Accent6 9 7" xfId="3915"/>
    <cellStyle name="40% - Accent1" xfId="5761"/>
    <cellStyle name="40% - Accent1 2" xfId="5899"/>
    <cellStyle name="40% - Accent2" xfId="5762"/>
    <cellStyle name="40% - Accent2 2" xfId="5900"/>
    <cellStyle name="40% - Accent3" xfId="5763"/>
    <cellStyle name="40% - Accent3 2" xfId="5901"/>
    <cellStyle name="40% - Accent4" xfId="5764"/>
    <cellStyle name="40% - Accent4 2" xfId="5902"/>
    <cellStyle name="40% - Accent5" xfId="5765"/>
    <cellStyle name="40% - Accent5 2" xfId="5903"/>
    <cellStyle name="40% - Accent6" xfId="5766"/>
    <cellStyle name="40% - Accent6 2" xfId="5904"/>
    <cellStyle name="40% - Énfasis1" xfId="5767"/>
    <cellStyle name="40% - Énfasis1 2" xfId="5905"/>
    <cellStyle name="40% - Énfasis2" xfId="5768"/>
    <cellStyle name="40% - Énfasis2 2" xfId="5906"/>
    <cellStyle name="40% - Énfasis3" xfId="5769"/>
    <cellStyle name="40% - Énfasis3 2" xfId="5907"/>
    <cellStyle name="40% - Énfasis4" xfId="5770"/>
    <cellStyle name="40% - Énfasis4 2" xfId="5908"/>
    <cellStyle name="40% - Énfasis5" xfId="5771"/>
    <cellStyle name="40% - Énfasis5 2" xfId="5909"/>
    <cellStyle name="40% - Énfasis6" xfId="5772"/>
    <cellStyle name="40% - Énfasis6 2" xfId="5910"/>
    <cellStyle name="60 % - Accent1 10 2" xfId="1210"/>
    <cellStyle name="60 % - Accent1 11 2" xfId="1211"/>
    <cellStyle name="60 % - Accent1 12 2" xfId="1212"/>
    <cellStyle name="60 % - Accent1 13 2" xfId="1213"/>
    <cellStyle name="60 % - Accent1 14 2" xfId="1214"/>
    <cellStyle name="60 % - Accent1 15 2" xfId="1215"/>
    <cellStyle name="60 % - Accent1 16 2" xfId="1216"/>
    <cellStyle name="60 % - Accent1 17 2" xfId="1217"/>
    <cellStyle name="60 % - Accent1 18 2" xfId="1218"/>
    <cellStyle name="60 % - Accent1 19 2" xfId="1219"/>
    <cellStyle name="60 % - Accent1 2" xfId="1220"/>
    <cellStyle name="60 % - Accent1 2 2" xfId="1221"/>
    <cellStyle name="60 % - Accent1 2 2 2" xfId="3916"/>
    <cellStyle name="60 % - Accent1 2 2 2 2" xfId="3917"/>
    <cellStyle name="60 % - Accent1 2 2 2 2 2" xfId="3918"/>
    <cellStyle name="60 % - Accent1 2 2 2 2 2 2" xfId="3919"/>
    <cellStyle name="60 % - Accent1 2 2 2 2 2 2 2" xfId="5844"/>
    <cellStyle name="60 % - Accent1 2 2 2 2 2 3" xfId="3920"/>
    <cellStyle name="60 % - Accent1 2 2 2 2 3" xfId="3921"/>
    <cellStyle name="60 % - Accent1 2 2 2 3" xfId="3922"/>
    <cellStyle name="60 % - Accent1 2 2 2 4" xfId="3923"/>
    <cellStyle name="60 % - Accent1 2 2 2 5" xfId="3924"/>
    <cellStyle name="60 % - Accent1 2 2 2 6" xfId="3925"/>
    <cellStyle name="60 % - Accent1 2 2 3" xfId="3926"/>
    <cellStyle name="60 % - Accent1 2 2 4" xfId="3927"/>
    <cellStyle name="60 % - Accent1 2 2 5" xfId="3928"/>
    <cellStyle name="60 % - Accent1 2 2 6" xfId="3929"/>
    <cellStyle name="60 % - Accent1 2 3" xfId="1222"/>
    <cellStyle name="60 % - Accent1 2 4" xfId="3930"/>
    <cellStyle name="60 % - Accent1 2 5" xfId="3931"/>
    <cellStyle name="60 % - Accent1 2 6" xfId="3932"/>
    <cellStyle name="60 % - Accent1 2 7" xfId="3933"/>
    <cellStyle name="60 % - Accent1 20 2" xfId="1223"/>
    <cellStyle name="60 % - Accent1 21 2" xfId="1224"/>
    <cellStyle name="60 % - Accent1 22 2" xfId="1225"/>
    <cellStyle name="60 % - Accent1 23 2" xfId="1226"/>
    <cellStyle name="60 % - Accent1 24 2" xfId="1227"/>
    <cellStyle name="60 % - Accent1 25 2" xfId="1228"/>
    <cellStyle name="60 % - Accent1 26 2" xfId="1229"/>
    <cellStyle name="60 % - Accent1 27 2" xfId="1230"/>
    <cellStyle name="60 % - Accent1 28 2" xfId="1231"/>
    <cellStyle name="60 % - Accent1 29 2" xfId="1232"/>
    <cellStyle name="60 % - Accent1 3" xfId="1233"/>
    <cellStyle name="60 % - Accent1 3 2" xfId="1234"/>
    <cellStyle name="60 % - Accent1 3 3" xfId="3934"/>
    <cellStyle name="60 % - Accent1 3 4" xfId="3935"/>
    <cellStyle name="60 % - Accent1 3 5" xfId="3936"/>
    <cellStyle name="60 % - Accent1 3 6" xfId="3937"/>
    <cellStyle name="60 % - Accent1 3 7" xfId="3938"/>
    <cellStyle name="60 % - Accent1 3 8" xfId="6307"/>
    <cellStyle name="60 % - Accent1 30 2" xfId="1235"/>
    <cellStyle name="60 % - Accent1 31 2" xfId="1236"/>
    <cellStyle name="60 % - Accent1 4" xfId="1237"/>
    <cellStyle name="60 % - Accent1 4 2" xfId="1238"/>
    <cellStyle name="60 % - Accent1 4 3" xfId="3939"/>
    <cellStyle name="60 % - Accent1 4 4" xfId="3940"/>
    <cellStyle name="60 % - Accent1 4 5" xfId="3941"/>
    <cellStyle name="60 % - Accent1 4 6" xfId="3942"/>
    <cellStyle name="60 % - Accent1 4 7" xfId="3943"/>
    <cellStyle name="60 % - Accent1 5" xfId="1239"/>
    <cellStyle name="60 % - Accent1 5 2" xfId="1240"/>
    <cellStyle name="60 % - Accent1 5 3" xfId="3944"/>
    <cellStyle name="60 % - Accent1 5 4" xfId="3945"/>
    <cellStyle name="60 % - Accent1 5 5" xfId="3946"/>
    <cellStyle name="60 % - Accent1 5 6" xfId="3947"/>
    <cellStyle name="60 % - Accent1 5 7" xfId="3948"/>
    <cellStyle name="60 % - Accent1 6" xfId="1241"/>
    <cellStyle name="60 % - Accent1 6 2" xfId="1242"/>
    <cellStyle name="60 % - Accent1 6 3" xfId="3949"/>
    <cellStyle name="60 % - Accent1 6 4" xfId="3950"/>
    <cellStyle name="60 % - Accent1 6 5" xfId="3951"/>
    <cellStyle name="60 % - Accent1 6 6" xfId="3952"/>
    <cellStyle name="60 % - Accent1 6 7" xfId="3953"/>
    <cellStyle name="60 % - Accent1 7" xfId="1243"/>
    <cellStyle name="60 % - Accent1 7 2" xfId="1244"/>
    <cellStyle name="60 % - Accent1 7 3" xfId="3954"/>
    <cellStyle name="60 % - Accent1 7 4" xfId="3955"/>
    <cellStyle name="60 % - Accent1 7 5" xfId="3956"/>
    <cellStyle name="60 % - Accent1 7 6" xfId="3957"/>
    <cellStyle name="60 % - Accent1 7 7" xfId="3958"/>
    <cellStyle name="60 % - Accent1 8" xfId="1245"/>
    <cellStyle name="60 % - Accent1 8 2" xfId="1246"/>
    <cellStyle name="60 % - Accent1 8 3" xfId="3959"/>
    <cellStyle name="60 % - Accent1 8 4" xfId="3960"/>
    <cellStyle name="60 % - Accent1 8 5" xfId="3961"/>
    <cellStyle name="60 % - Accent1 8 6" xfId="3962"/>
    <cellStyle name="60 % - Accent1 8 7" xfId="3963"/>
    <cellStyle name="60 % - Accent1 9" xfId="1209"/>
    <cellStyle name="60 % - Accent1 9 2" xfId="1247"/>
    <cellStyle name="60 % - Accent1 9 3" xfId="3964"/>
    <cellStyle name="60 % - Accent1 9 4" xfId="3965"/>
    <cellStyle name="60 % - Accent1 9 5" xfId="3966"/>
    <cellStyle name="60 % - Accent1 9 6" xfId="3967"/>
    <cellStyle name="60 % - Accent1 9 7" xfId="3968"/>
    <cellStyle name="60 % - Accent2 10 2" xfId="1249"/>
    <cellStyle name="60 % - Accent2 11 2" xfId="1250"/>
    <cellStyle name="60 % - Accent2 12 2" xfId="1251"/>
    <cellStyle name="60 % - Accent2 13 2" xfId="1252"/>
    <cellStyle name="60 % - Accent2 14 2" xfId="1253"/>
    <cellStyle name="60 % - Accent2 15 2" xfId="1254"/>
    <cellStyle name="60 % - Accent2 16 2" xfId="1255"/>
    <cellStyle name="60 % - Accent2 17 2" xfId="1256"/>
    <cellStyle name="60 % - Accent2 18 2" xfId="1257"/>
    <cellStyle name="60 % - Accent2 19 2" xfId="1258"/>
    <cellStyle name="60 % - Accent2 2" xfId="1259"/>
    <cellStyle name="60 % - Accent2 2 2" xfId="1260"/>
    <cellStyle name="60 % - Accent2 2 2 2" xfId="3969"/>
    <cellStyle name="60 % - Accent2 2 2 2 2" xfId="3970"/>
    <cellStyle name="60 % - Accent2 2 2 2 2 2" xfId="3971"/>
    <cellStyle name="60 % - Accent2 2 2 2 2 2 2" xfId="3972"/>
    <cellStyle name="60 % - Accent2 2 2 2 2 2 2 2" xfId="5845"/>
    <cellStyle name="60 % - Accent2 2 2 2 2 2 3" xfId="3973"/>
    <cellStyle name="60 % - Accent2 2 2 2 2 3" xfId="3974"/>
    <cellStyle name="60 % - Accent2 2 2 2 3" xfId="3975"/>
    <cellStyle name="60 % - Accent2 2 2 2 4" xfId="3976"/>
    <cellStyle name="60 % - Accent2 2 2 2 5" xfId="3977"/>
    <cellStyle name="60 % - Accent2 2 2 2 6" xfId="3978"/>
    <cellStyle name="60 % - Accent2 2 2 3" xfId="3979"/>
    <cellStyle name="60 % - Accent2 2 2 4" xfId="3980"/>
    <cellStyle name="60 % - Accent2 2 2 5" xfId="3981"/>
    <cellStyle name="60 % - Accent2 2 2 6" xfId="3982"/>
    <cellStyle name="60 % - Accent2 2 3" xfId="1261"/>
    <cellStyle name="60 % - Accent2 2 4" xfId="3983"/>
    <cellStyle name="60 % - Accent2 2 5" xfId="3984"/>
    <cellStyle name="60 % - Accent2 2 6" xfId="3985"/>
    <cellStyle name="60 % - Accent2 2 7" xfId="3986"/>
    <cellStyle name="60 % - Accent2 20 2" xfId="1262"/>
    <cellStyle name="60 % - Accent2 21 2" xfId="1263"/>
    <cellStyle name="60 % - Accent2 22 2" xfId="1264"/>
    <cellStyle name="60 % - Accent2 23 2" xfId="1265"/>
    <cellStyle name="60 % - Accent2 24 2" xfId="1266"/>
    <cellStyle name="60 % - Accent2 25 2" xfId="1267"/>
    <cellStyle name="60 % - Accent2 26 2" xfId="1268"/>
    <cellStyle name="60 % - Accent2 27 2" xfId="1269"/>
    <cellStyle name="60 % - Accent2 28 2" xfId="1270"/>
    <cellStyle name="60 % - Accent2 29 2" xfId="1271"/>
    <cellStyle name="60 % - Accent2 3" xfId="1272"/>
    <cellStyle name="60 % - Accent2 3 2" xfId="1273"/>
    <cellStyle name="60 % - Accent2 3 3" xfId="3987"/>
    <cellStyle name="60 % - Accent2 3 4" xfId="3988"/>
    <cellStyle name="60 % - Accent2 3 5" xfId="3989"/>
    <cellStyle name="60 % - Accent2 3 6" xfId="3990"/>
    <cellStyle name="60 % - Accent2 3 7" xfId="3991"/>
    <cellStyle name="60 % - Accent2 3 8" xfId="6308"/>
    <cellStyle name="60 % - Accent2 30 2" xfId="1274"/>
    <cellStyle name="60 % - Accent2 31 2" xfId="1275"/>
    <cellStyle name="60 % - Accent2 4" xfId="1276"/>
    <cellStyle name="60 % - Accent2 4 2" xfId="1277"/>
    <cellStyle name="60 % - Accent2 4 3" xfId="3992"/>
    <cellStyle name="60 % - Accent2 4 4" xfId="3993"/>
    <cellStyle name="60 % - Accent2 4 5" xfId="3994"/>
    <cellStyle name="60 % - Accent2 4 6" xfId="3995"/>
    <cellStyle name="60 % - Accent2 4 7" xfId="3996"/>
    <cellStyle name="60 % - Accent2 5" xfId="1278"/>
    <cellStyle name="60 % - Accent2 5 2" xfId="1279"/>
    <cellStyle name="60 % - Accent2 5 3" xfId="3997"/>
    <cellStyle name="60 % - Accent2 5 4" xfId="3998"/>
    <cellStyle name="60 % - Accent2 5 5" xfId="3999"/>
    <cellStyle name="60 % - Accent2 5 6" xfId="4000"/>
    <cellStyle name="60 % - Accent2 5 7" xfId="4001"/>
    <cellStyle name="60 % - Accent2 6" xfId="1280"/>
    <cellStyle name="60 % - Accent2 6 2" xfId="1281"/>
    <cellStyle name="60 % - Accent2 6 3" xfId="4002"/>
    <cellStyle name="60 % - Accent2 6 4" xfId="4003"/>
    <cellStyle name="60 % - Accent2 6 5" xfId="4004"/>
    <cellStyle name="60 % - Accent2 6 6" xfId="4005"/>
    <cellStyle name="60 % - Accent2 6 7" xfId="4006"/>
    <cellStyle name="60 % - Accent2 7" xfId="1282"/>
    <cellStyle name="60 % - Accent2 7 2" xfId="1283"/>
    <cellStyle name="60 % - Accent2 7 3" xfId="4007"/>
    <cellStyle name="60 % - Accent2 7 4" xfId="4008"/>
    <cellStyle name="60 % - Accent2 7 5" xfId="4009"/>
    <cellStyle name="60 % - Accent2 7 6" xfId="4010"/>
    <cellStyle name="60 % - Accent2 7 7" xfId="4011"/>
    <cellStyle name="60 % - Accent2 8" xfId="1284"/>
    <cellStyle name="60 % - Accent2 8 2" xfId="1285"/>
    <cellStyle name="60 % - Accent2 8 3" xfId="4012"/>
    <cellStyle name="60 % - Accent2 8 4" xfId="4013"/>
    <cellStyle name="60 % - Accent2 8 5" xfId="4014"/>
    <cellStyle name="60 % - Accent2 8 6" xfId="4015"/>
    <cellStyle name="60 % - Accent2 8 7" xfId="4016"/>
    <cellStyle name="60 % - Accent2 9" xfId="1248"/>
    <cellStyle name="60 % - Accent2 9 2" xfId="1286"/>
    <cellStyle name="60 % - Accent2 9 3" xfId="4017"/>
    <cellStyle name="60 % - Accent2 9 4" xfId="4018"/>
    <cellStyle name="60 % - Accent2 9 5" xfId="4019"/>
    <cellStyle name="60 % - Accent2 9 6" xfId="4020"/>
    <cellStyle name="60 % - Accent2 9 7" xfId="4021"/>
    <cellStyle name="60 % - Accent3 10 2" xfId="1288"/>
    <cellStyle name="60 % - Accent3 11 2" xfId="1289"/>
    <cellStyle name="60 % - Accent3 12 2" xfId="1290"/>
    <cellStyle name="60 % - Accent3 13 2" xfId="1291"/>
    <cellStyle name="60 % - Accent3 14 2" xfId="1292"/>
    <cellStyle name="60 % - Accent3 15 2" xfId="1293"/>
    <cellStyle name="60 % - Accent3 16 2" xfId="1294"/>
    <cellStyle name="60 % - Accent3 17 2" xfId="1295"/>
    <cellStyle name="60 % - Accent3 18 2" xfId="1296"/>
    <cellStyle name="60 % - Accent3 19 2" xfId="1297"/>
    <cellStyle name="60 % - Accent3 2" xfId="1298"/>
    <cellStyle name="60 % - Accent3 2 2" xfId="1299"/>
    <cellStyle name="60 % - Accent3 2 2 2" xfId="4022"/>
    <cellStyle name="60 % - Accent3 2 2 2 2" xfId="4023"/>
    <cellStyle name="60 % - Accent3 2 2 2 2 2" xfId="4024"/>
    <cellStyle name="60 % - Accent3 2 2 2 2 2 2" xfId="4025"/>
    <cellStyle name="60 % - Accent3 2 2 2 2 2 2 2" xfId="5846"/>
    <cellStyle name="60 % - Accent3 2 2 2 2 2 3" xfId="4026"/>
    <cellStyle name="60 % - Accent3 2 2 2 2 3" xfId="4027"/>
    <cellStyle name="60 % - Accent3 2 2 2 3" xfId="4028"/>
    <cellStyle name="60 % - Accent3 2 2 2 4" xfId="4029"/>
    <cellStyle name="60 % - Accent3 2 2 2 5" xfId="4030"/>
    <cellStyle name="60 % - Accent3 2 2 2 6" xfId="4031"/>
    <cellStyle name="60 % - Accent3 2 2 3" xfId="4032"/>
    <cellStyle name="60 % - Accent3 2 2 4" xfId="4033"/>
    <cellStyle name="60 % - Accent3 2 2 5" xfId="4034"/>
    <cellStyle name="60 % - Accent3 2 2 6" xfId="4035"/>
    <cellStyle name="60 % - Accent3 2 3" xfId="1300"/>
    <cellStyle name="60 % - Accent3 2 4" xfId="4036"/>
    <cellStyle name="60 % - Accent3 2 5" xfId="4037"/>
    <cellStyle name="60 % - Accent3 2 6" xfId="4038"/>
    <cellStyle name="60 % - Accent3 2 7" xfId="4039"/>
    <cellStyle name="60 % - Accent3 20 2" xfId="1301"/>
    <cellStyle name="60 % - Accent3 21 2" xfId="1302"/>
    <cellStyle name="60 % - Accent3 22 2" xfId="1303"/>
    <cellStyle name="60 % - Accent3 23 2" xfId="1304"/>
    <cellStyle name="60 % - Accent3 24 2" xfId="1305"/>
    <cellStyle name="60 % - Accent3 25 2" xfId="1306"/>
    <cellStyle name="60 % - Accent3 26 2" xfId="1307"/>
    <cellStyle name="60 % - Accent3 27 2" xfId="1308"/>
    <cellStyle name="60 % - Accent3 28 2" xfId="1309"/>
    <cellStyle name="60 % - Accent3 29 2" xfId="1310"/>
    <cellStyle name="60 % - Accent3 3" xfId="1311"/>
    <cellStyle name="60 % - Accent3 3 2" xfId="1312"/>
    <cellStyle name="60 % - Accent3 3 3" xfId="4040"/>
    <cellStyle name="60 % - Accent3 3 4" xfId="4041"/>
    <cellStyle name="60 % - Accent3 3 5" xfId="4042"/>
    <cellStyle name="60 % - Accent3 3 6" xfId="4043"/>
    <cellStyle name="60 % - Accent3 3 7" xfId="4044"/>
    <cellStyle name="60 % - Accent3 3 8" xfId="6309"/>
    <cellStyle name="60 % - Accent3 30 2" xfId="1313"/>
    <cellStyle name="60 % - Accent3 31 2" xfId="1314"/>
    <cellStyle name="60 % - Accent3 4" xfId="1315"/>
    <cellStyle name="60 % - Accent3 4 2" xfId="1316"/>
    <cellStyle name="60 % - Accent3 4 3" xfId="4045"/>
    <cellStyle name="60 % - Accent3 4 4" xfId="4046"/>
    <cellStyle name="60 % - Accent3 4 5" xfId="4047"/>
    <cellStyle name="60 % - Accent3 4 6" xfId="4048"/>
    <cellStyle name="60 % - Accent3 4 7" xfId="4049"/>
    <cellStyle name="60 % - Accent3 5" xfId="1317"/>
    <cellStyle name="60 % - Accent3 5 2" xfId="1318"/>
    <cellStyle name="60 % - Accent3 5 3" xfId="4050"/>
    <cellStyle name="60 % - Accent3 5 4" xfId="4051"/>
    <cellStyle name="60 % - Accent3 5 5" xfId="4052"/>
    <cellStyle name="60 % - Accent3 5 6" xfId="4053"/>
    <cellStyle name="60 % - Accent3 5 7" xfId="4054"/>
    <cellStyle name="60 % - Accent3 6" xfId="1319"/>
    <cellStyle name="60 % - Accent3 6 2" xfId="1320"/>
    <cellStyle name="60 % - Accent3 6 3" xfId="4055"/>
    <cellStyle name="60 % - Accent3 6 4" xfId="4056"/>
    <cellStyle name="60 % - Accent3 6 5" xfId="4057"/>
    <cellStyle name="60 % - Accent3 6 6" xfId="4058"/>
    <cellStyle name="60 % - Accent3 6 7" xfId="4059"/>
    <cellStyle name="60 % - Accent3 7" xfId="1321"/>
    <cellStyle name="60 % - Accent3 7 2" xfId="1322"/>
    <cellStyle name="60 % - Accent3 7 3" xfId="4060"/>
    <cellStyle name="60 % - Accent3 7 4" xfId="4061"/>
    <cellStyle name="60 % - Accent3 7 5" xfId="4062"/>
    <cellStyle name="60 % - Accent3 7 6" xfId="4063"/>
    <cellStyle name="60 % - Accent3 7 7" xfId="4064"/>
    <cellStyle name="60 % - Accent3 8" xfId="1323"/>
    <cellStyle name="60 % - Accent3 8 2" xfId="1324"/>
    <cellStyle name="60 % - Accent3 8 3" xfId="4065"/>
    <cellStyle name="60 % - Accent3 8 4" xfId="4066"/>
    <cellStyle name="60 % - Accent3 8 5" xfId="4067"/>
    <cellStyle name="60 % - Accent3 8 6" xfId="4068"/>
    <cellStyle name="60 % - Accent3 8 7" xfId="4069"/>
    <cellStyle name="60 % - Accent3 9" xfId="1287"/>
    <cellStyle name="60 % - Accent3 9 2" xfId="1325"/>
    <cellStyle name="60 % - Accent3 9 3" xfId="4070"/>
    <cellStyle name="60 % - Accent3 9 4" xfId="4071"/>
    <cellStyle name="60 % - Accent3 9 5" xfId="4072"/>
    <cellStyle name="60 % - Accent3 9 6" xfId="4073"/>
    <cellStyle name="60 % - Accent3 9 7" xfId="4074"/>
    <cellStyle name="60 % - Accent4 10 2" xfId="1327"/>
    <cellStyle name="60 % - Accent4 11 2" xfId="1328"/>
    <cellStyle name="60 % - Accent4 12 2" xfId="1329"/>
    <cellStyle name="60 % - Accent4 13 2" xfId="1330"/>
    <cellStyle name="60 % - Accent4 14 2" xfId="1331"/>
    <cellStyle name="60 % - Accent4 15 2" xfId="1332"/>
    <cellStyle name="60 % - Accent4 16 2" xfId="1333"/>
    <cellStyle name="60 % - Accent4 17 2" xfId="1334"/>
    <cellStyle name="60 % - Accent4 18 2" xfId="1335"/>
    <cellStyle name="60 % - Accent4 19 2" xfId="1336"/>
    <cellStyle name="60 % - Accent4 2" xfId="1337"/>
    <cellStyle name="60 % - Accent4 2 2" xfId="1338"/>
    <cellStyle name="60 % - Accent4 2 2 2" xfId="4075"/>
    <cellStyle name="60 % - Accent4 2 2 2 2" xfId="4076"/>
    <cellStyle name="60 % - Accent4 2 2 2 2 2" xfId="4077"/>
    <cellStyle name="60 % - Accent4 2 2 2 2 2 2" xfId="4078"/>
    <cellStyle name="60 % - Accent4 2 2 2 2 2 2 2" xfId="5847"/>
    <cellStyle name="60 % - Accent4 2 2 2 2 2 3" xfId="4079"/>
    <cellStyle name="60 % - Accent4 2 2 2 2 3" xfId="4080"/>
    <cellStyle name="60 % - Accent4 2 2 2 3" xfId="4081"/>
    <cellStyle name="60 % - Accent4 2 2 2 4" xfId="4082"/>
    <cellStyle name="60 % - Accent4 2 2 2 5" xfId="4083"/>
    <cellStyle name="60 % - Accent4 2 2 2 6" xfId="4084"/>
    <cellStyle name="60 % - Accent4 2 2 3" xfId="4085"/>
    <cellStyle name="60 % - Accent4 2 2 4" xfId="4086"/>
    <cellStyle name="60 % - Accent4 2 2 5" xfId="4087"/>
    <cellStyle name="60 % - Accent4 2 2 6" xfId="4088"/>
    <cellStyle name="60 % - Accent4 2 3" xfId="1339"/>
    <cellStyle name="60 % - Accent4 2 4" xfId="4089"/>
    <cellStyle name="60 % - Accent4 2 5" xfId="4090"/>
    <cellStyle name="60 % - Accent4 2 6" xfId="4091"/>
    <cellStyle name="60 % - Accent4 2 7" xfId="4092"/>
    <cellStyle name="60 % - Accent4 20 2" xfId="1340"/>
    <cellStyle name="60 % - Accent4 21 2" xfId="1341"/>
    <cellStyle name="60 % - Accent4 22 2" xfId="1342"/>
    <cellStyle name="60 % - Accent4 23 2" xfId="1343"/>
    <cellStyle name="60 % - Accent4 24 2" xfId="1344"/>
    <cellStyle name="60 % - Accent4 25 2" xfId="1345"/>
    <cellStyle name="60 % - Accent4 26 2" xfId="1346"/>
    <cellStyle name="60 % - Accent4 27 2" xfId="1347"/>
    <cellStyle name="60 % - Accent4 28 2" xfId="1348"/>
    <cellStyle name="60 % - Accent4 29 2" xfId="1349"/>
    <cellStyle name="60 % - Accent4 3" xfId="1350"/>
    <cellStyle name="60 % - Accent4 3 2" xfId="1351"/>
    <cellStyle name="60 % - Accent4 3 3" xfId="4093"/>
    <cellStyle name="60 % - Accent4 3 4" xfId="4094"/>
    <cellStyle name="60 % - Accent4 3 5" xfId="4095"/>
    <cellStyle name="60 % - Accent4 3 6" xfId="4096"/>
    <cellStyle name="60 % - Accent4 3 7" xfId="4097"/>
    <cellStyle name="60 % - Accent4 3 8" xfId="6310"/>
    <cellStyle name="60 % - Accent4 30 2" xfId="1352"/>
    <cellStyle name="60 % - Accent4 31 2" xfId="1353"/>
    <cellStyle name="60 % - Accent4 4" xfId="1354"/>
    <cellStyle name="60 % - Accent4 4 2" xfId="1355"/>
    <cellStyle name="60 % - Accent4 4 3" xfId="4098"/>
    <cellStyle name="60 % - Accent4 4 4" xfId="4099"/>
    <cellStyle name="60 % - Accent4 4 5" xfId="4100"/>
    <cellStyle name="60 % - Accent4 4 6" xfId="4101"/>
    <cellStyle name="60 % - Accent4 4 7" xfId="4102"/>
    <cellStyle name="60 % - Accent4 5" xfId="1356"/>
    <cellStyle name="60 % - Accent4 5 2" xfId="1357"/>
    <cellStyle name="60 % - Accent4 5 3" xfId="4103"/>
    <cellStyle name="60 % - Accent4 5 4" xfId="4104"/>
    <cellStyle name="60 % - Accent4 5 5" xfId="4105"/>
    <cellStyle name="60 % - Accent4 5 6" xfId="4106"/>
    <cellStyle name="60 % - Accent4 5 7" xfId="4107"/>
    <cellStyle name="60 % - Accent4 6" xfId="1358"/>
    <cellStyle name="60 % - Accent4 6 2" xfId="1359"/>
    <cellStyle name="60 % - Accent4 6 3" xfId="4108"/>
    <cellStyle name="60 % - Accent4 6 4" xfId="4109"/>
    <cellStyle name="60 % - Accent4 6 5" xfId="4110"/>
    <cellStyle name="60 % - Accent4 6 6" xfId="4111"/>
    <cellStyle name="60 % - Accent4 6 7" xfId="4112"/>
    <cellStyle name="60 % - Accent4 7" xfId="1360"/>
    <cellStyle name="60 % - Accent4 7 2" xfId="1361"/>
    <cellStyle name="60 % - Accent4 7 3" xfId="4113"/>
    <cellStyle name="60 % - Accent4 7 4" xfId="4114"/>
    <cellStyle name="60 % - Accent4 7 5" xfId="4115"/>
    <cellStyle name="60 % - Accent4 7 6" xfId="4116"/>
    <cellStyle name="60 % - Accent4 7 7" xfId="4117"/>
    <cellStyle name="60 % - Accent4 8" xfId="1362"/>
    <cellStyle name="60 % - Accent4 8 2" xfId="1363"/>
    <cellStyle name="60 % - Accent4 8 3" xfId="4118"/>
    <cellStyle name="60 % - Accent4 8 4" xfId="4119"/>
    <cellStyle name="60 % - Accent4 8 5" xfId="4120"/>
    <cellStyle name="60 % - Accent4 8 6" xfId="4121"/>
    <cellStyle name="60 % - Accent4 8 7" xfId="4122"/>
    <cellStyle name="60 % - Accent4 9" xfId="1326"/>
    <cellStyle name="60 % - Accent4 9 2" xfId="1364"/>
    <cellStyle name="60 % - Accent4 9 3" xfId="4123"/>
    <cellStyle name="60 % - Accent4 9 4" xfId="4124"/>
    <cellStyle name="60 % - Accent4 9 5" xfId="4125"/>
    <cellStyle name="60 % - Accent4 9 6" xfId="4126"/>
    <cellStyle name="60 % - Accent4 9 7" xfId="4127"/>
    <cellStyle name="60 % - Accent5 10 2" xfId="1366"/>
    <cellStyle name="60 % - Accent5 11 2" xfId="1367"/>
    <cellStyle name="60 % - Accent5 12 2" xfId="1368"/>
    <cellStyle name="60 % - Accent5 13 2" xfId="1369"/>
    <cellStyle name="60 % - Accent5 14 2" xfId="1370"/>
    <cellStyle name="60 % - Accent5 15 2" xfId="1371"/>
    <cellStyle name="60 % - Accent5 16 2" xfId="1372"/>
    <cellStyle name="60 % - Accent5 17 2" xfId="1373"/>
    <cellStyle name="60 % - Accent5 18 2" xfId="1374"/>
    <cellStyle name="60 % - Accent5 19 2" xfId="1375"/>
    <cellStyle name="60 % - Accent5 2" xfId="1376"/>
    <cellStyle name="60 % - Accent5 2 2" xfId="1377"/>
    <cellStyle name="60 % - Accent5 2 2 2" xfId="4128"/>
    <cellStyle name="60 % - Accent5 2 2 2 2" xfId="4129"/>
    <cellStyle name="60 % - Accent5 2 2 2 2 2" xfId="4130"/>
    <cellStyle name="60 % - Accent5 2 2 2 2 2 2" xfId="4131"/>
    <cellStyle name="60 % - Accent5 2 2 2 2 2 2 2" xfId="5848"/>
    <cellStyle name="60 % - Accent5 2 2 2 2 2 3" xfId="4132"/>
    <cellStyle name="60 % - Accent5 2 2 2 2 3" xfId="4133"/>
    <cellStyle name="60 % - Accent5 2 2 2 3" xfId="4134"/>
    <cellStyle name="60 % - Accent5 2 2 2 4" xfId="4135"/>
    <cellStyle name="60 % - Accent5 2 2 2 5" xfId="4136"/>
    <cellStyle name="60 % - Accent5 2 2 2 6" xfId="4137"/>
    <cellStyle name="60 % - Accent5 2 2 3" xfId="4138"/>
    <cellStyle name="60 % - Accent5 2 2 4" xfId="4139"/>
    <cellStyle name="60 % - Accent5 2 2 5" xfId="4140"/>
    <cellStyle name="60 % - Accent5 2 2 6" xfId="4141"/>
    <cellStyle name="60 % - Accent5 2 3" xfId="1378"/>
    <cellStyle name="60 % - Accent5 2 4" xfId="4142"/>
    <cellStyle name="60 % - Accent5 2 5" xfId="4143"/>
    <cellStyle name="60 % - Accent5 2 6" xfId="4144"/>
    <cellStyle name="60 % - Accent5 2 7" xfId="4145"/>
    <cellStyle name="60 % - Accent5 20 2" xfId="1379"/>
    <cellStyle name="60 % - Accent5 21 2" xfId="1380"/>
    <cellStyle name="60 % - Accent5 22 2" xfId="1381"/>
    <cellStyle name="60 % - Accent5 23 2" xfId="1382"/>
    <cellStyle name="60 % - Accent5 24 2" xfId="1383"/>
    <cellStyle name="60 % - Accent5 25 2" xfId="1384"/>
    <cellStyle name="60 % - Accent5 26 2" xfId="1385"/>
    <cellStyle name="60 % - Accent5 27 2" xfId="1386"/>
    <cellStyle name="60 % - Accent5 28 2" xfId="1387"/>
    <cellStyle name="60 % - Accent5 29 2" xfId="1388"/>
    <cellStyle name="60 % - Accent5 3" xfId="1389"/>
    <cellStyle name="60 % - Accent5 3 2" xfId="1390"/>
    <cellStyle name="60 % - Accent5 3 3" xfId="4146"/>
    <cellStyle name="60 % - Accent5 3 4" xfId="4147"/>
    <cellStyle name="60 % - Accent5 3 5" xfId="4148"/>
    <cellStyle name="60 % - Accent5 3 6" xfId="4149"/>
    <cellStyle name="60 % - Accent5 3 7" xfId="4150"/>
    <cellStyle name="60 % - Accent5 3 8" xfId="6311"/>
    <cellStyle name="60 % - Accent5 30 2" xfId="1391"/>
    <cellStyle name="60 % - Accent5 31 2" xfId="1392"/>
    <cellStyle name="60 % - Accent5 4" xfId="1393"/>
    <cellStyle name="60 % - Accent5 4 2" xfId="1394"/>
    <cellStyle name="60 % - Accent5 4 3" xfId="4151"/>
    <cellStyle name="60 % - Accent5 4 4" xfId="4152"/>
    <cellStyle name="60 % - Accent5 4 5" xfId="4153"/>
    <cellStyle name="60 % - Accent5 4 6" xfId="4154"/>
    <cellStyle name="60 % - Accent5 4 7" xfId="4155"/>
    <cellStyle name="60 % - Accent5 5" xfId="1395"/>
    <cellStyle name="60 % - Accent5 5 2" xfId="1396"/>
    <cellStyle name="60 % - Accent5 5 3" xfId="4156"/>
    <cellStyle name="60 % - Accent5 5 4" xfId="4157"/>
    <cellStyle name="60 % - Accent5 5 5" xfId="4158"/>
    <cellStyle name="60 % - Accent5 5 6" xfId="4159"/>
    <cellStyle name="60 % - Accent5 5 7" xfId="4160"/>
    <cellStyle name="60 % - Accent5 6" xfId="1397"/>
    <cellStyle name="60 % - Accent5 6 2" xfId="1398"/>
    <cellStyle name="60 % - Accent5 6 3" xfId="4161"/>
    <cellStyle name="60 % - Accent5 6 4" xfId="4162"/>
    <cellStyle name="60 % - Accent5 6 5" xfId="4163"/>
    <cellStyle name="60 % - Accent5 6 6" xfId="4164"/>
    <cellStyle name="60 % - Accent5 6 7" xfId="4165"/>
    <cellStyle name="60 % - Accent5 7" xfId="1399"/>
    <cellStyle name="60 % - Accent5 7 2" xfId="1400"/>
    <cellStyle name="60 % - Accent5 7 3" xfId="4166"/>
    <cellStyle name="60 % - Accent5 7 4" xfId="4167"/>
    <cellStyle name="60 % - Accent5 7 5" xfId="4168"/>
    <cellStyle name="60 % - Accent5 7 6" xfId="4169"/>
    <cellStyle name="60 % - Accent5 7 7" xfId="4170"/>
    <cellStyle name="60 % - Accent5 8" xfId="1401"/>
    <cellStyle name="60 % - Accent5 8 2" xfId="1402"/>
    <cellStyle name="60 % - Accent5 8 3" xfId="4171"/>
    <cellStyle name="60 % - Accent5 8 4" xfId="4172"/>
    <cellStyle name="60 % - Accent5 8 5" xfId="4173"/>
    <cellStyle name="60 % - Accent5 8 6" xfId="4174"/>
    <cellStyle name="60 % - Accent5 8 7" xfId="4175"/>
    <cellStyle name="60 % - Accent5 9" xfId="1365"/>
    <cellStyle name="60 % - Accent5 9 2" xfId="1403"/>
    <cellStyle name="60 % - Accent5 9 3" xfId="4176"/>
    <cellStyle name="60 % - Accent5 9 4" xfId="4177"/>
    <cellStyle name="60 % - Accent5 9 5" xfId="4178"/>
    <cellStyle name="60 % - Accent5 9 6" xfId="4179"/>
    <cellStyle name="60 % - Accent5 9 7" xfId="4180"/>
    <cellStyle name="60 % - Accent6 10 2" xfId="1405"/>
    <cellStyle name="60 % - Accent6 11 2" xfId="1406"/>
    <cellStyle name="60 % - Accent6 12 2" xfId="1407"/>
    <cellStyle name="60 % - Accent6 13 2" xfId="1408"/>
    <cellStyle name="60 % - Accent6 14 2" xfId="1409"/>
    <cellStyle name="60 % - Accent6 15 2" xfId="1410"/>
    <cellStyle name="60 % - Accent6 16 2" xfId="1411"/>
    <cellStyle name="60 % - Accent6 17 2" xfId="1412"/>
    <cellStyle name="60 % - Accent6 18 2" xfId="1413"/>
    <cellStyle name="60 % - Accent6 19 2" xfId="1414"/>
    <cellStyle name="60 % - Accent6 2" xfId="1415"/>
    <cellStyle name="60 % - Accent6 2 2" xfId="1416"/>
    <cellStyle name="60 % - Accent6 2 2 2" xfId="4181"/>
    <cellStyle name="60 % - Accent6 2 2 2 2" xfId="4182"/>
    <cellStyle name="60 % - Accent6 2 2 2 2 2" xfId="4183"/>
    <cellStyle name="60 % - Accent6 2 2 2 2 2 2" xfId="4184"/>
    <cellStyle name="60 % - Accent6 2 2 2 2 2 2 2" xfId="5849"/>
    <cellStyle name="60 % - Accent6 2 2 2 2 2 3" xfId="4185"/>
    <cellStyle name="60 % - Accent6 2 2 2 2 3" xfId="4186"/>
    <cellStyle name="60 % - Accent6 2 2 2 3" xfId="4187"/>
    <cellStyle name="60 % - Accent6 2 2 2 4" xfId="4188"/>
    <cellStyle name="60 % - Accent6 2 2 2 5" xfId="4189"/>
    <cellStyle name="60 % - Accent6 2 2 2 6" xfId="4190"/>
    <cellStyle name="60 % - Accent6 2 2 3" xfId="4191"/>
    <cellStyle name="60 % - Accent6 2 2 4" xfId="4192"/>
    <cellStyle name="60 % - Accent6 2 2 5" xfId="4193"/>
    <cellStyle name="60 % - Accent6 2 2 6" xfId="4194"/>
    <cellStyle name="60 % - Accent6 2 3" xfId="1417"/>
    <cellStyle name="60 % - Accent6 2 4" xfId="4195"/>
    <cellStyle name="60 % - Accent6 2 5" xfId="4196"/>
    <cellStyle name="60 % - Accent6 2 6" xfId="4197"/>
    <cellStyle name="60 % - Accent6 2 7" xfId="4198"/>
    <cellStyle name="60 % - Accent6 20 2" xfId="1418"/>
    <cellStyle name="60 % - Accent6 21 2" xfId="1419"/>
    <cellStyle name="60 % - Accent6 22 2" xfId="1420"/>
    <cellStyle name="60 % - Accent6 23 2" xfId="1421"/>
    <cellStyle name="60 % - Accent6 24 2" xfId="1422"/>
    <cellStyle name="60 % - Accent6 25 2" xfId="1423"/>
    <cellStyle name="60 % - Accent6 26 2" xfId="1424"/>
    <cellStyle name="60 % - Accent6 27 2" xfId="1425"/>
    <cellStyle name="60 % - Accent6 28 2" xfId="1426"/>
    <cellStyle name="60 % - Accent6 29 2" xfId="1427"/>
    <cellStyle name="60 % - Accent6 3" xfId="1428"/>
    <cellStyle name="60 % - Accent6 3 2" xfId="1429"/>
    <cellStyle name="60 % - Accent6 3 3" xfId="4199"/>
    <cellStyle name="60 % - Accent6 3 4" xfId="4200"/>
    <cellStyle name="60 % - Accent6 3 5" xfId="4201"/>
    <cellStyle name="60 % - Accent6 3 6" xfId="4202"/>
    <cellStyle name="60 % - Accent6 3 7" xfId="4203"/>
    <cellStyle name="60 % - Accent6 3 8" xfId="6312"/>
    <cellStyle name="60 % - Accent6 30 2" xfId="1430"/>
    <cellStyle name="60 % - Accent6 31 2" xfId="1431"/>
    <cellStyle name="60 % - Accent6 4" xfId="1432"/>
    <cellStyle name="60 % - Accent6 4 2" xfId="1433"/>
    <cellStyle name="60 % - Accent6 4 3" xfId="4204"/>
    <cellStyle name="60 % - Accent6 4 4" xfId="4205"/>
    <cellStyle name="60 % - Accent6 4 5" xfId="4206"/>
    <cellStyle name="60 % - Accent6 4 6" xfId="4207"/>
    <cellStyle name="60 % - Accent6 4 7" xfId="4208"/>
    <cellStyle name="60 % - Accent6 5" xfId="1434"/>
    <cellStyle name="60 % - Accent6 5 2" xfId="1435"/>
    <cellStyle name="60 % - Accent6 5 3" xfId="4209"/>
    <cellStyle name="60 % - Accent6 5 4" xfId="4210"/>
    <cellStyle name="60 % - Accent6 5 5" xfId="4211"/>
    <cellStyle name="60 % - Accent6 5 6" xfId="4212"/>
    <cellStyle name="60 % - Accent6 5 7" xfId="4213"/>
    <cellStyle name="60 % - Accent6 6" xfId="1436"/>
    <cellStyle name="60 % - Accent6 6 2" xfId="1437"/>
    <cellStyle name="60 % - Accent6 6 3" xfId="4214"/>
    <cellStyle name="60 % - Accent6 6 4" xfId="4215"/>
    <cellStyle name="60 % - Accent6 6 5" xfId="4216"/>
    <cellStyle name="60 % - Accent6 6 6" xfId="4217"/>
    <cellStyle name="60 % - Accent6 6 7" xfId="4218"/>
    <cellStyle name="60 % - Accent6 7" xfId="1438"/>
    <cellStyle name="60 % - Accent6 7 2" xfId="1439"/>
    <cellStyle name="60 % - Accent6 7 3" xfId="4219"/>
    <cellStyle name="60 % - Accent6 7 4" xfId="4220"/>
    <cellStyle name="60 % - Accent6 7 5" xfId="4221"/>
    <cellStyle name="60 % - Accent6 7 6" xfId="4222"/>
    <cellStyle name="60 % - Accent6 7 7" xfId="4223"/>
    <cellStyle name="60 % - Accent6 8" xfId="1440"/>
    <cellStyle name="60 % - Accent6 8 2" xfId="1441"/>
    <cellStyle name="60 % - Accent6 8 3" xfId="4224"/>
    <cellStyle name="60 % - Accent6 8 4" xfId="4225"/>
    <cellStyle name="60 % - Accent6 8 5" xfId="4226"/>
    <cellStyle name="60 % - Accent6 8 6" xfId="4227"/>
    <cellStyle name="60 % - Accent6 8 7" xfId="4228"/>
    <cellStyle name="60 % - Accent6 9" xfId="1404"/>
    <cellStyle name="60 % - Accent6 9 2" xfId="1442"/>
    <cellStyle name="60 % - Accent6 9 3" xfId="4229"/>
    <cellStyle name="60 % - Accent6 9 4" xfId="4230"/>
    <cellStyle name="60 % - Accent6 9 5" xfId="4231"/>
    <cellStyle name="60 % - Accent6 9 6" xfId="4232"/>
    <cellStyle name="60 % - Accent6 9 7" xfId="4233"/>
    <cellStyle name="60% - Accent1" xfId="5773"/>
    <cellStyle name="60% - Accent1 2" xfId="6279"/>
    <cellStyle name="60% - Accent2" xfId="5774"/>
    <cellStyle name="60% - Accent2 2" xfId="6280"/>
    <cellStyle name="60% - Accent3" xfId="5775"/>
    <cellStyle name="60% - Accent3 2" xfId="6281"/>
    <cellStyle name="60% - Accent4" xfId="5776"/>
    <cellStyle name="60% - Accent4 2" xfId="6282"/>
    <cellStyle name="60% - Accent5" xfId="5777"/>
    <cellStyle name="60% - Accent5 2" xfId="6283"/>
    <cellStyle name="60% - Accent6" xfId="5778"/>
    <cellStyle name="60% - Accent6 2" xfId="6284"/>
    <cellStyle name="60% - Énfasis1" xfId="5779"/>
    <cellStyle name="60% - Énfasis2" xfId="5780"/>
    <cellStyle name="60% - Énfasis3" xfId="5781"/>
    <cellStyle name="60% - Énfasis4" xfId="5782"/>
    <cellStyle name="60% - Énfasis5" xfId="5783"/>
    <cellStyle name="60% - Énfasis6" xfId="5784"/>
    <cellStyle name="Accent1 10 2" xfId="1444"/>
    <cellStyle name="Accent1 11 2" xfId="1445"/>
    <cellStyle name="Accent1 12 2" xfId="1446"/>
    <cellStyle name="Accent1 13 2" xfId="1447"/>
    <cellStyle name="Accent1 14 2" xfId="1448"/>
    <cellStyle name="Accent1 15 2" xfId="1449"/>
    <cellStyle name="Accent1 16 2" xfId="1450"/>
    <cellStyle name="Accent1 17 2" xfId="1451"/>
    <cellStyle name="Accent1 18 2" xfId="1452"/>
    <cellStyle name="Accent1 19 2" xfId="1453"/>
    <cellStyle name="Accent1 2" xfId="1454"/>
    <cellStyle name="Accent1 2 2" xfId="1455"/>
    <cellStyle name="Accent1 2 2 2" xfId="4234"/>
    <cellStyle name="Accent1 2 2 2 2" xfId="4235"/>
    <cellStyle name="Accent1 2 2 2 2 2" xfId="4236"/>
    <cellStyle name="Accent1 2 2 2 2 2 2" xfId="4237"/>
    <cellStyle name="Accent1 2 2 2 2 2 2 2" xfId="5850"/>
    <cellStyle name="Accent1 2 2 2 2 2 3" xfId="4238"/>
    <cellStyle name="Accent1 2 2 2 2 3" xfId="4239"/>
    <cellStyle name="Accent1 2 2 2 3" xfId="4240"/>
    <cellStyle name="Accent1 2 2 2 4" xfId="4241"/>
    <cellStyle name="Accent1 2 2 2 5" xfId="4242"/>
    <cellStyle name="Accent1 2 2 2 6" xfId="4243"/>
    <cellStyle name="Accent1 2 2 3" xfId="4244"/>
    <cellStyle name="Accent1 2 2 4" xfId="4245"/>
    <cellStyle name="Accent1 2 2 5" xfId="4246"/>
    <cellStyle name="Accent1 2 2 6" xfId="4247"/>
    <cellStyle name="Accent1 2 3" xfId="1456"/>
    <cellStyle name="Accent1 2 4" xfId="4248"/>
    <cellStyle name="Accent1 2 5" xfId="4249"/>
    <cellStyle name="Accent1 2 6" xfId="4250"/>
    <cellStyle name="Accent1 2 7" xfId="4251"/>
    <cellStyle name="Accent1 20 2" xfId="1457"/>
    <cellStyle name="Accent1 21 2" xfId="1458"/>
    <cellStyle name="Accent1 22 2" xfId="1459"/>
    <cellStyle name="Accent1 23 2" xfId="1460"/>
    <cellStyle name="Accent1 24 2" xfId="1461"/>
    <cellStyle name="Accent1 25 2" xfId="1462"/>
    <cellStyle name="Accent1 26 2" xfId="1463"/>
    <cellStyle name="Accent1 27 2" xfId="1464"/>
    <cellStyle name="Accent1 28 2" xfId="1465"/>
    <cellStyle name="Accent1 29 2" xfId="1466"/>
    <cellStyle name="Accent1 3" xfId="1467"/>
    <cellStyle name="Accent1 3 2" xfId="1468"/>
    <cellStyle name="Accent1 3 3" xfId="4252"/>
    <cellStyle name="Accent1 3 4" xfId="4253"/>
    <cellStyle name="Accent1 3 5" xfId="4254"/>
    <cellStyle name="Accent1 3 6" xfId="4255"/>
    <cellStyle name="Accent1 3 7" xfId="4256"/>
    <cellStyle name="Accent1 3 8" xfId="6313"/>
    <cellStyle name="Accent1 30 2" xfId="1469"/>
    <cellStyle name="Accent1 31 2" xfId="1470"/>
    <cellStyle name="Accent1 4" xfId="1471"/>
    <cellStyle name="Accent1 4 2" xfId="1472"/>
    <cellStyle name="Accent1 4 3" xfId="4257"/>
    <cellStyle name="Accent1 4 4" xfId="4258"/>
    <cellStyle name="Accent1 4 5" xfId="4259"/>
    <cellStyle name="Accent1 4 6" xfId="4260"/>
    <cellStyle name="Accent1 4 7" xfId="4261"/>
    <cellStyle name="Accent1 5" xfId="1473"/>
    <cellStyle name="Accent1 5 2" xfId="1474"/>
    <cellStyle name="Accent1 5 3" xfId="4262"/>
    <cellStyle name="Accent1 5 4" xfId="4263"/>
    <cellStyle name="Accent1 5 5" xfId="4264"/>
    <cellStyle name="Accent1 5 6" xfId="4265"/>
    <cellStyle name="Accent1 5 7" xfId="4266"/>
    <cellStyle name="Accent1 6" xfId="1475"/>
    <cellStyle name="Accent1 6 2" xfId="1476"/>
    <cellStyle name="Accent1 6 3" xfId="4267"/>
    <cellStyle name="Accent1 6 4" xfId="4268"/>
    <cellStyle name="Accent1 6 5" xfId="4269"/>
    <cellStyle name="Accent1 6 6" xfId="4270"/>
    <cellStyle name="Accent1 6 7" xfId="4271"/>
    <cellStyle name="Accent1 7" xfId="1477"/>
    <cellStyle name="Accent1 7 2" xfId="1478"/>
    <cellStyle name="Accent1 7 3" xfId="4272"/>
    <cellStyle name="Accent1 7 4" xfId="4273"/>
    <cellStyle name="Accent1 7 5" xfId="4274"/>
    <cellStyle name="Accent1 7 6" xfId="4275"/>
    <cellStyle name="Accent1 7 7" xfId="4276"/>
    <cellStyle name="Accent1 8" xfId="1479"/>
    <cellStyle name="Accent1 8 2" xfId="1480"/>
    <cellStyle name="Accent1 8 3" xfId="4277"/>
    <cellStyle name="Accent1 8 4" xfId="4278"/>
    <cellStyle name="Accent1 8 5" xfId="4279"/>
    <cellStyle name="Accent1 8 6" xfId="4280"/>
    <cellStyle name="Accent1 8 7" xfId="4281"/>
    <cellStyle name="Accent1 9" xfId="1443"/>
    <cellStyle name="Accent1 9 2" xfId="1481"/>
    <cellStyle name="Accent1 9 3" xfId="4282"/>
    <cellStyle name="Accent1 9 4" xfId="4283"/>
    <cellStyle name="Accent1 9 5" xfId="4284"/>
    <cellStyle name="Accent1 9 6" xfId="4285"/>
    <cellStyle name="Accent1 9 7" xfId="4286"/>
    <cellStyle name="Accent2 10 2" xfId="1483"/>
    <cellStyle name="Accent2 11 2" xfId="1484"/>
    <cellStyle name="Accent2 12 2" xfId="1485"/>
    <cellStyle name="Accent2 13 2" xfId="1486"/>
    <cellStyle name="Accent2 14 2" xfId="1487"/>
    <cellStyle name="Accent2 15 2" xfId="1488"/>
    <cellStyle name="Accent2 16 2" xfId="1489"/>
    <cellStyle name="Accent2 17 2" xfId="1490"/>
    <cellStyle name="Accent2 18 2" xfId="1491"/>
    <cellStyle name="Accent2 19 2" xfId="1492"/>
    <cellStyle name="Accent2 2" xfId="1493"/>
    <cellStyle name="Accent2 2 2" xfId="1494"/>
    <cellStyle name="Accent2 2 2 2" xfId="4287"/>
    <cellStyle name="Accent2 2 2 2 2" xfId="4288"/>
    <cellStyle name="Accent2 2 2 2 2 2" xfId="4289"/>
    <cellStyle name="Accent2 2 2 2 2 2 2" xfId="4290"/>
    <cellStyle name="Accent2 2 2 2 2 2 2 2" xfId="5851"/>
    <cellStyle name="Accent2 2 2 2 2 2 3" xfId="4291"/>
    <cellStyle name="Accent2 2 2 2 2 3" xfId="4292"/>
    <cellStyle name="Accent2 2 2 2 3" xfId="4293"/>
    <cellStyle name="Accent2 2 2 2 4" xfId="4294"/>
    <cellStyle name="Accent2 2 2 2 5" xfId="4295"/>
    <cellStyle name="Accent2 2 2 2 6" xfId="4296"/>
    <cellStyle name="Accent2 2 2 3" xfId="4297"/>
    <cellStyle name="Accent2 2 2 4" xfId="4298"/>
    <cellStyle name="Accent2 2 2 5" xfId="4299"/>
    <cellStyle name="Accent2 2 2 6" xfId="4300"/>
    <cellStyle name="Accent2 2 3" xfId="1495"/>
    <cellStyle name="Accent2 2 4" xfId="4301"/>
    <cellStyle name="Accent2 2 5" xfId="4302"/>
    <cellStyle name="Accent2 2 6" xfId="4303"/>
    <cellStyle name="Accent2 2 7" xfId="4304"/>
    <cellStyle name="Accent2 20 2" xfId="1496"/>
    <cellStyle name="Accent2 21 2" xfId="1497"/>
    <cellStyle name="Accent2 22 2" xfId="1498"/>
    <cellStyle name="Accent2 23 2" xfId="1499"/>
    <cellStyle name="Accent2 24 2" xfId="1500"/>
    <cellStyle name="Accent2 25 2" xfId="1501"/>
    <cellStyle name="Accent2 26 2" xfId="1502"/>
    <cellStyle name="Accent2 27 2" xfId="1503"/>
    <cellStyle name="Accent2 28 2" xfId="1504"/>
    <cellStyle name="Accent2 29 2" xfId="1505"/>
    <cellStyle name="Accent2 3" xfId="1506"/>
    <cellStyle name="Accent2 3 2" xfId="1507"/>
    <cellStyle name="Accent2 3 3" xfId="4305"/>
    <cellStyle name="Accent2 3 4" xfId="4306"/>
    <cellStyle name="Accent2 3 5" xfId="4307"/>
    <cellStyle name="Accent2 3 6" xfId="4308"/>
    <cellStyle name="Accent2 3 7" xfId="4309"/>
    <cellStyle name="Accent2 3 8" xfId="6314"/>
    <cellStyle name="Accent2 30 2" xfId="1508"/>
    <cellStyle name="Accent2 31 2" xfId="1509"/>
    <cellStyle name="Accent2 4" xfId="1510"/>
    <cellStyle name="Accent2 4 2" xfId="1511"/>
    <cellStyle name="Accent2 4 3" xfId="4310"/>
    <cellStyle name="Accent2 4 4" xfId="4311"/>
    <cellStyle name="Accent2 4 5" xfId="4312"/>
    <cellStyle name="Accent2 4 6" xfId="4313"/>
    <cellStyle name="Accent2 4 7" xfId="4314"/>
    <cellStyle name="Accent2 5" xfId="1512"/>
    <cellStyle name="Accent2 5 2" xfId="1513"/>
    <cellStyle name="Accent2 5 3" xfId="4315"/>
    <cellStyle name="Accent2 5 4" xfId="4316"/>
    <cellStyle name="Accent2 5 5" xfId="4317"/>
    <cellStyle name="Accent2 5 6" xfId="4318"/>
    <cellStyle name="Accent2 5 7" xfId="4319"/>
    <cellStyle name="Accent2 6" xfId="1514"/>
    <cellStyle name="Accent2 6 2" xfId="1515"/>
    <cellStyle name="Accent2 6 3" xfId="4320"/>
    <cellStyle name="Accent2 6 4" xfId="4321"/>
    <cellStyle name="Accent2 6 5" xfId="4322"/>
    <cellStyle name="Accent2 6 6" xfId="4323"/>
    <cellStyle name="Accent2 6 7" xfId="4324"/>
    <cellStyle name="Accent2 7" xfId="1516"/>
    <cellStyle name="Accent2 7 2" xfId="1517"/>
    <cellStyle name="Accent2 7 3" xfId="4325"/>
    <cellStyle name="Accent2 7 4" xfId="4326"/>
    <cellStyle name="Accent2 7 5" xfId="4327"/>
    <cellStyle name="Accent2 7 6" xfId="4328"/>
    <cellStyle name="Accent2 7 7" xfId="4329"/>
    <cellStyle name="Accent2 8" xfId="1518"/>
    <cellStyle name="Accent2 8 2" xfId="1519"/>
    <cellStyle name="Accent2 8 3" xfId="4330"/>
    <cellStyle name="Accent2 8 4" xfId="4331"/>
    <cellStyle name="Accent2 8 5" xfId="4332"/>
    <cellStyle name="Accent2 8 6" xfId="4333"/>
    <cellStyle name="Accent2 8 7" xfId="4334"/>
    <cellStyle name="Accent2 9" xfId="1482"/>
    <cellStyle name="Accent2 9 2" xfId="1520"/>
    <cellStyle name="Accent2 9 3" xfId="4335"/>
    <cellStyle name="Accent2 9 4" xfId="4336"/>
    <cellStyle name="Accent2 9 5" xfId="4337"/>
    <cellStyle name="Accent2 9 6" xfId="4338"/>
    <cellStyle name="Accent2 9 7" xfId="4339"/>
    <cellStyle name="Accent3 10 2" xfId="1522"/>
    <cellStyle name="Accent3 11 2" xfId="1523"/>
    <cellStyle name="Accent3 12 2" xfId="1524"/>
    <cellStyle name="Accent3 13 2" xfId="1525"/>
    <cellStyle name="Accent3 14 2" xfId="1526"/>
    <cellStyle name="Accent3 15 2" xfId="1527"/>
    <cellStyle name="Accent3 16 2" xfId="1528"/>
    <cellStyle name="Accent3 17 2" xfId="1529"/>
    <cellStyle name="Accent3 18 2" xfId="1530"/>
    <cellStyle name="Accent3 19 2" xfId="1531"/>
    <cellStyle name="Accent3 2" xfId="1532"/>
    <cellStyle name="Accent3 2 2" xfId="1533"/>
    <cellStyle name="Accent3 2 2 2" xfId="4340"/>
    <cellStyle name="Accent3 2 2 2 2" xfId="4341"/>
    <cellStyle name="Accent3 2 2 2 2 2" xfId="4342"/>
    <cellStyle name="Accent3 2 2 2 2 2 2" xfId="4343"/>
    <cellStyle name="Accent3 2 2 2 2 2 2 2" xfId="5852"/>
    <cellStyle name="Accent3 2 2 2 2 2 3" xfId="4344"/>
    <cellStyle name="Accent3 2 2 2 2 3" xfId="4345"/>
    <cellStyle name="Accent3 2 2 2 3" xfId="4346"/>
    <cellStyle name="Accent3 2 2 2 4" xfId="4347"/>
    <cellStyle name="Accent3 2 2 2 5" xfId="4348"/>
    <cellStyle name="Accent3 2 2 2 6" xfId="4349"/>
    <cellStyle name="Accent3 2 2 3" xfId="4350"/>
    <cellStyle name="Accent3 2 2 4" xfId="4351"/>
    <cellStyle name="Accent3 2 2 5" xfId="4352"/>
    <cellStyle name="Accent3 2 2 6" xfId="4353"/>
    <cellStyle name="Accent3 2 3" xfId="1534"/>
    <cellStyle name="Accent3 2 4" xfId="4354"/>
    <cellStyle name="Accent3 2 5" xfId="4355"/>
    <cellStyle name="Accent3 2 6" xfId="4356"/>
    <cellStyle name="Accent3 2 7" xfId="4357"/>
    <cellStyle name="Accent3 20 2" xfId="1535"/>
    <cellStyle name="Accent3 21 2" xfId="1536"/>
    <cellStyle name="Accent3 22 2" xfId="1537"/>
    <cellStyle name="Accent3 23 2" xfId="1538"/>
    <cellStyle name="Accent3 24 2" xfId="1539"/>
    <cellStyle name="Accent3 25 2" xfId="1540"/>
    <cellStyle name="Accent3 26 2" xfId="1541"/>
    <cellStyle name="Accent3 27 2" xfId="1542"/>
    <cellStyle name="Accent3 28 2" xfId="1543"/>
    <cellStyle name="Accent3 29 2" xfId="1544"/>
    <cellStyle name="Accent3 3" xfId="1545"/>
    <cellStyle name="Accent3 3 2" xfId="1546"/>
    <cellStyle name="Accent3 3 3" xfId="4358"/>
    <cellStyle name="Accent3 3 4" xfId="4359"/>
    <cellStyle name="Accent3 3 5" xfId="4360"/>
    <cellStyle name="Accent3 3 6" xfId="4361"/>
    <cellStyle name="Accent3 3 7" xfId="4362"/>
    <cellStyle name="Accent3 3 8" xfId="6315"/>
    <cellStyle name="Accent3 30 2" xfId="1547"/>
    <cellStyle name="Accent3 31 2" xfId="1548"/>
    <cellStyle name="Accent3 4" xfId="1549"/>
    <cellStyle name="Accent3 4 2" xfId="1550"/>
    <cellStyle name="Accent3 4 3" xfId="4363"/>
    <cellStyle name="Accent3 4 4" xfId="4364"/>
    <cellStyle name="Accent3 4 5" xfId="4365"/>
    <cellStyle name="Accent3 4 6" xfId="4366"/>
    <cellStyle name="Accent3 4 7" xfId="4367"/>
    <cellStyle name="Accent3 5" xfId="1551"/>
    <cellStyle name="Accent3 5 2" xfId="1552"/>
    <cellStyle name="Accent3 5 3" xfId="4368"/>
    <cellStyle name="Accent3 5 4" xfId="4369"/>
    <cellStyle name="Accent3 5 5" xfId="4370"/>
    <cellStyle name="Accent3 5 6" xfId="4371"/>
    <cellStyle name="Accent3 5 7" xfId="4372"/>
    <cellStyle name="Accent3 6" xfId="1553"/>
    <cellStyle name="Accent3 6 2" xfId="1554"/>
    <cellStyle name="Accent3 6 3" xfId="4373"/>
    <cellStyle name="Accent3 6 4" xfId="4374"/>
    <cellStyle name="Accent3 6 5" xfId="4375"/>
    <cellStyle name="Accent3 6 6" xfId="4376"/>
    <cellStyle name="Accent3 6 7" xfId="4377"/>
    <cellStyle name="Accent3 7" xfId="1555"/>
    <cellStyle name="Accent3 7 2" xfId="1556"/>
    <cellStyle name="Accent3 7 3" xfId="4378"/>
    <cellStyle name="Accent3 7 4" xfId="4379"/>
    <cellStyle name="Accent3 7 5" xfId="4380"/>
    <cellStyle name="Accent3 7 6" xfId="4381"/>
    <cellStyle name="Accent3 7 7" xfId="4382"/>
    <cellStyle name="Accent3 8" xfId="1557"/>
    <cellStyle name="Accent3 8 2" xfId="1558"/>
    <cellStyle name="Accent3 8 3" xfId="4383"/>
    <cellStyle name="Accent3 8 4" xfId="4384"/>
    <cellStyle name="Accent3 8 5" xfId="4385"/>
    <cellStyle name="Accent3 8 6" xfId="4386"/>
    <cellStyle name="Accent3 8 7" xfId="4387"/>
    <cellStyle name="Accent3 9" xfId="1521"/>
    <cellStyle name="Accent3 9 2" xfId="1559"/>
    <cellStyle name="Accent3 9 3" xfId="4388"/>
    <cellStyle name="Accent3 9 4" xfId="4389"/>
    <cellStyle name="Accent3 9 5" xfId="4390"/>
    <cellStyle name="Accent3 9 6" xfId="4391"/>
    <cellStyle name="Accent3 9 7" xfId="4392"/>
    <cellStyle name="Accent4 10 2" xfId="1561"/>
    <cellStyle name="Accent4 11 2" xfId="1562"/>
    <cellStyle name="Accent4 12 2" xfId="1563"/>
    <cellStyle name="Accent4 13 2" xfId="1564"/>
    <cellStyle name="Accent4 14 2" xfId="1565"/>
    <cellStyle name="Accent4 15 2" xfId="1566"/>
    <cellStyle name="Accent4 16 2" xfId="1567"/>
    <cellStyle name="Accent4 17 2" xfId="1568"/>
    <cellStyle name="Accent4 18 2" xfId="1569"/>
    <cellStyle name="Accent4 19 2" xfId="1570"/>
    <cellStyle name="Accent4 2" xfId="1571"/>
    <cellStyle name="Accent4 2 2" xfId="1572"/>
    <cellStyle name="Accent4 2 2 2" xfId="4393"/>
    <cellStyle name="Accent4 2 2 2 2" xfId="4394"/>
    <cellStyle name="Accent4 2 2 2 2 2" xfId="4395"/>
    <cellStyle name="Accent4 2 2 2 2 2 2" xfId="4396"/>
    <cellStyle name="Accent4 2 2 2 2 2 2 2" xfId="5853"/>
    <cellStyle name="Accent4 2 2 2 2 2 3" xfId="4397"/>
    <cellStyle name="Accent4 2 2 2 2 3" xfId="4398"/>
    <cellStyle name="Accent4 2 2 2 3" xfId="4399"/>
    <cellStyle name="Accent4 2 2 2 4" xfId="4400"/>
    <cellStyle name="Accent4 2 2 2 5" xfId="4401"/>
    <cellStyle name="Accent4 2 2 2 6" xfId="4402"/>
    <cellStyle name="Accent4 2 2 3" xfId="4403"/>
    <cellStyle name="Accent4 2 2 4" xfId="4404"/>
    <cellStyle name="Accent4 2 2 5" xfId="4405"/>
    <cellStyle name="Accent4 2 2 6" xfId="4406"/>
    <cellStyle name="Accent4 2 3" xfId="1573"/>
    <cellStyle name="Accent4 2 4" xfId="4407"/>
    <cellStyle name="Accent4 2 5" xfId="4408"/>
    <cellStyle name="Accent4 2 6" xfId="4409"/>
    <cellStyle name="Accent4 2 7" xfId="4410"/>
    <cellStyle name="Accent4 20 2" xfId="1574"/>
    <cellStyle name="Accent4 21 2" xfId="1575"/>
    <cellStyle name="Accent4 22 2" xfId="1576"/>
    <cellStyle name="Accent4 23 2" xfId="1577"/>
    <cellStyle name="Accent4 24 2" xfId="1578"/>
    <cellStyle name="Accent4 25 2" xfId="1579"/>
    <cellStyle name="Accent4 26 2" xfId="1580"/>
    <cellStyle name="Accent4 27 2" xfId="1581"/>
    <cellStyle name="Accent4 28 2" xfId="1582"/>
    <cellStyle name="Accent4 29 2" xfId="1583"/>
    <cellStyle name="Accent4 3" xfId="1584"/>
    <cellStyle name="Accent4 3 2" xfId="1585"/>
    <cellStyle name="Accent4 3 3" xfId="4411"/>
    <cellStyle name="Accent4 3 4" xfId="4412"/>
    <cellStyle name="Accent4 3 5" xfId="4413"/>
    <cellStyle name="Accent4 3 6" xfId="4414"/>
    <cellStyle name="Accent4 3 7" xfId="4415"/>
    <cellStyle name="Accent4 3 8" xfId="6316"/>
    <cellStyle name="Accent4 30 2" xfId="1586"/>
    <cellStyle name="Accent4 31 2" xfId="1587"/>
    <cellStyle name="Accent4 4" xfId="1588"/>
    <cellStyle name="Accent4 4 2" xfId="1589"/>
    <cellStyle name="Accent4 4 3" xfId="4416"/>
    <cellStyle name="Accent4 4 4" xfId="4417"/>
    <cellStyle name="Accent4 4 5" xfId="4418"/>
    <cellStyle name="Accent4 4 6" xfId="4419"/>
    <cellStyle name="Accent4 4 7" xfId="4420"/>
    <cellStyle name="Accent4 5" xfId="1590"/>
    <cellStyle name="Accent4 5 2" xfId="1591"/>
    <cellStyle name="Accent4 5 3" xfId="4421"/>
    <cellStyle name="Accent4 5 4" xfId="4422"/>
    <cellStyle name="Accent4 5 5" xfId="4423"/>
    <cellStyle name="Accent4 5 6" xfId="4424"/>
    <cellStyle name="Accent4 5 7" xfId="4425"/>
    <cellStyle name="Accent4 6" xfId="1592"/>
    <cellStyle name="Accent4 6 2" xfId="1593"/>
    <cellStyle name="Accent4 6 3" xfId="4426"/>
    <cellStyle name="Accent4 6 4" xfId="4427"/>
    <cellStyle name="Accent4 6 5" xfId="4428"/>
    <cellStyle name="Accent4 6 6" xfId="4429"/>
    <cellStyle name="Accent4 6 7" xfId="4430"/>
    <cellStyle name="Accent4 7" xfId="1594"/>
    <cellStyle name="Accent4 7 2" xfId="1595"/>
    <cellStyle name="Accent4 7 3" xfId="4431"/>
    <cellStyle name="Accent4 7 4" xfId="4432"/>
    <cellStyle name="Accent4 7 5" xfId="4433"/>
    <cellStyle name="Accent4 7 6" xfId="4434"/>
    <cellStyle name="Accent4 7 7" xfId="4435"/>
    <cellStyle name="Accent4 8" xfId="1596"/>
    <cellStyle name="Accent4 8 2" xfId="1597"/>
    <cellStyle name="Accent4 8 3" xfId="4436"/>
    <cellStyle name="Accent4 8 4" xfId="4437"/>
    <cellStyle name="Accent4 8 5" xfId="4438"/>
    <cellStyle name="Accent4 8 6" xfId="4439"/>
    <cellStyle name="Accent4 8 7" xfId="4440"/>
    <cellStyle name="Accent4 9" xfId="1560"/>
    <cellStyle name="Accent4 9 2" xfId="1598"/>
    <cellStyle name="Accent4 9 3" xfId="4441"/>
    <cellStyle name="Accent4 9 4" xfId="4442"/>
    <cellStyle name="Accent4 9 5" xfId="4443"/>
    <cellStyle name="Accent4 9 6" xfId="4444"/>
    <cellStyle name="Accent4 9 7" xfId="4445"/>
    <cellStyle name="Accent5 10 2" xfId="1600"/>
    <cellStyle name="Accent5 11 2" xfId="1601"/>
    <cellStyle name="Accent5 12 2" xfId="1602"/>
    <cellStyle name="Accent5 13 2" xfId="1603"/>
    <cellStyle name="Accent5 14 2" xfId="1604"/>
    <cellStyle name="Accent5 15 2" xfId="1605"/>
    <cellStyle name="Accent5 16 2" xfId="1606"/>
    <cellStyle name="Accent5 17 2" xfId="1607"/>
    <cellStyle name="Accent5 18 2" xfId="1608"/>
    <cellStyle name="Accent5 19 2" xfId="1609"/>
    <cellStyle name="Accent5 2" xfId="1610"/>
    <cellStyle name="Accent5 2 2" xfId="1611"/>
    <cellStyle name="Accent5 2 2 2" xfId="4446"/>
    <cellStyle name="Accent5 2 2 2 2" xfId="4447"/>
    <cellStyle name="Accent5 2 2 2 2 2" xfId="4448"/>
    <cellStyle name="Accent5 2 2 2 2 2 2" xfId="4449"/>
    <cellStyle name="Accent5 2 2 2 2 2 2 2" xfId="5854"/>
    <cellStyle name="Accent5 2 2 2 2 2 3" xfId="4450"/>
    <cellStyle name="Accent5 2 2 2 2 3" xfId="4451"/>
    <cellStyle name="Accent5 2 2 2 3" xfId="4452"/>
    <cellStyle name="Accent5 2 2 2 4" xfId="4453"/>
    <cellStyle name="Accent5 2 2 2 5" xfId="4454"/>
    <cellStyle name="Accent5 2 2 2 6" xfId="4455"/>
    <cellStyle name="Accent5 2 2 3" xfId="4456"/>
    <cellStyle name="Accent5 2 2 4" xfId="4457"/>
    <cellStyle name="Accent5 2 2 5" xfId="4458"/>
    <cellStyle name="Accent5 2 2 6" xfId="4459"/>
    <cellStyle name="Accent5 2 3" xfId="1612"/>
    <cellStyle name="Accent5 2 4" xfId="4460"/>
    <cellStyle name="Accent5 2 5" xfId="4461"/>
    <cellStyle name="Accent5 2 6" xfId="4462"/>
    <cellStyle name="Accent5 2 7" xfId="4463"/>
    <cellStyle name="Accent5 20 2" xfId="1613"/>
    <cellStyle name="Accent5 21 2" xfId="1614"/>
    <cellStyle name="Accent5 22 2" xfId="1615"/>
    <cellStyle name="Accent5 23 2" xfId="1616"/>
    <cellStyle name="Accent5 24 2" xfId="1617"/>
    <cellStyle name="Accent5 25 2" xfId="1618"/>
    <cellStyle name="Accent5 26 2" xfId="1619"/>
    <cellStyle name="Accent5 27 2" xfId="1620"/>
    <cellStyle name="Accent5 28 2" xfId="1621"/>
    <cellStyle name="Accent5 29 2" xfId="1622"/>
    <cellStyle name="Accent5 3" xfId="1623"/>
    <cellStyle name="Accent5 3 2" xfId="1624"/>
    <cellStyle name="Accent5 3 3" xfId="4464"/>
    <cellStyle name="Accent5 3 4" xfId="4465"/>
    <cellStyle name="Accent5 3 5" xfId="4466"/>
    <cellStyle name="Accent5 3 6" xfId="4467"/>
    <cellStyle name="Accent5 3 7" xfId="4468"/>
    <cellStyle name="Accent5 3 8" xfId="6317"/>
    <cellStyle name="Accent5 30 2" xfId="1625"/>
    <cellStyle name="Accent5 31 2" xfId="1626"/>
    <cellStyle name="Accent5 4" xfId="1627"/>
    <cellStyle name="Accent5 4 2" xfId="1628"/>
    <cellStyle name="Accent5 4 3" xfId="4469"/>
    <cellStyle name="Accent5 4 4" xfId="4470"/>
    <cellStyle name="Accent5 4 5" xfId="4471"/>
    <cellStyle name="Accent5 4 6" xfId="4472"/>
    <cellStyle name="Accent5 4 7" xfId="4473"/>
    <cellStyle name="Accent5 5" xfId="1629"/>
    <cellStyle name="Accent5 5 2" xfId="1630"/>
    <cellStyle name="Accent5 5 3" xfId="4474"/>
    <cellStyle name="Accent5 5 4" xfId="4475"/>
    <cellStyle name="Accent5 5 5" xfId="4476"/>
    <cellStyle name="Accent5 5 6" xfId="4477"/>
    <cellStyle name="Accent5 5 7" xfId="4478"/>
    <cellStyle name="Accent5 6" xfId="1631"/>
    <cellStyle name="Accent5 6 2" xfId="1632"/>
    <cellStyle name="Accent5 6 3" xfId="4479"/>
    <cellStyle name="Accent5 6 4" xfId="4480"/>
    <cellStyle name="Accent5 6 5" xfId="4481"/>
    <cellStyle name="Accent5 6 6" xfId="4482"/>
    <cellStyle name="Accent5 6 7" xfId="4483"/>
    <cellStyle name="Accent5 7" xfId="1633"/>
    <cellStyle name="Accent5 7 2" xfId="1634"/>
    <cellStyle name="Accent5 7 3" xfId="4484"/>
    <cellStyle name="Accent5 7 4" xfId="4485"/>
    <cellStyle name="Accent5 7 5" xfId="4486"/>
    <cellStyle name="Accent5 7 6" xfId="4487"/>
    <cellStyle name="Accent5 7 7" xfId="4488"/>
    <cellStyle name="Accent5 8" xfId="1635"/>
    <cellStyle name="Accent5 8 2" xfId="1636"/>
    <cellStyle name="Accent5 8 3" xfId="4489"/>
    <cellStyle name="Accent5 8 4" xfId="4490"/>
    <cellStyle name="Accent5 8 5" xfId="4491"/>
    <cellStyle name="Accent5 8 6" xfId="4492"/>
    <cellStyle name="Accent5 8 7" xfId="4493"/>
    <cellStyle name="Accent5 9" xfId="1599"/>
    <cellStyle name="Accent5 9 2" xfId="1637"/>
    <cellStyle name="Accent5 9 3" xfId="4494"/>
    <cellStyle name="Accent5 9 4" xfId="4495"/>
    <cellStyle name="Accent5 9 5" xfId="4496"/>
    <cellStyle name="Accent5 9 6" xfId="4497"/>
    <cellStyle name="Accent5 9 7" xfId="4498"/>
    <cellStyle name="Accent6 10 2" xfId="1639"/>
    <cellStyle name="Accent6 11 2" xfId="1640"/>
    <cellStyle name="Accent6 12 2" xfId="1641"/>
    <cellStyle name="Accent6 13 2" xfId="1642"/>
    <cellStyle name="Accent6 14 2" xfId="1643"/>
    <cellStyle name="Accent6 15 2" xfId="1644"/>
    <cellStyle name="Accent6 16 2" xfId="1645"/>
    <cellStyle name="Accent6 17 2" xfId="1646"/>
    <cellStyle name="Accent6 18 2" xfId="1647"/>
    <cellStyle name="Accent6 19 2" xfId="1648"/>
    <cellStyle name="Accent6 2" xfId="1649"/>
    <cellStyle name="Accent6 2 2" xfId="1650"/>
    <cellStyle name="Accent6 2 2 2" xfId="4499"/>
    <cellStyle name="Accent6 2 2 2 2" xfId="4500"/>
    <cellStyle name="Accent6 2 2 2 2 2" xfId="4501"/>
    <cellStyle name="Accent6 2 2 2 2 2 2" xfId="4502"/>
    <cellStyle name="Accent6 2 2 2 2 2 2 2" xfId="5855"/>
    <cellStyle name="Accent6 2 2 2 2 2 3" xfId="4503"/>
    <cellStyle name="Accent6 2 2 2 2 3" xfId="4504"/>
    <cellStyle name="Accent6 2 2 2 3" xfId="4505"/>
    <cellStyle name="Accent6 2 2 2 4" xfId="4506"/>
    <cellStyle name="Accent6 2 2 2 5" xfId="4507"/>
    <cellStyle name="Accent6 2 2 2 6" xfId="4508"/>
    <cellStyle name="Accent6 2 2 3" xfId="4509"/>
    <cellStyle name="Accent6 2 2 4" xfId="4510"/>
    <cellStyle name="Accent6 2 2 5" xfId="4511"/>
    <cellStyle name="Accent6 2 2 6" xfId="4512"/>
    <cellStyle name="Accent6 2 3" xfId="1651"/>
    <cellStyle name="Accent6 2 4" xfId="4513"/>
    <cellStyle name="Accent6 2 5" xfId="4514"/>
    <cellStyle name="Accent6 2 6" xfId="4515"/>
    <cellStyle name="Accent6 2 7" xfId="4516"/>
    <cellStyle name="Accent6 20 2" xfId="1652"/>
    <cellStyle name="Accent6 21 2" xfId="1653"/>
    <cellStyle name="Accent6 22 2" xfId="1654"/>
    <cellStyle name="Accent6 23 2" xfId="1655"/>
    <cellStyle name="Accent6 24 2" xfId="1656"/>
    <cellStyle name="Accent6 25 2" xfId="1657"/>
    <cellStyle name="Accent6 26 2" xfId="1658"/>
    <cellStyle name="Accent6 27 2" xfId="1659"/>
    <cellStyle name="Accent6 28 2" xfId="1660"/>
    <cellStyle name="Accent6 29 2" xfId="1661"/>
    <cellStyle name="Accent6 3" xfId="1662"/>
    <cellStyle name="Accent6 3 2" xfId="1663"/>
    <cellStyle name="Accent6 3 3" xfId="4517"/>
    <cellStyle name="Accent6 3 4" xfId="4518"/>
    <cellStyle name="Accent6 3 5" xfId="4519"/>
    <cellStyle name="Accent6 3 6" xfId="4520"/>
    <cellStyle name="Accent6 3 7" xfId="4521"/>
    <cellStyle name="Accent6 3 8" xfId="6318"/>
    <cellStyle name="Accent6 30 2" xfId="1664"/>
    <cellStyle name="Accent6 31 2" xfId="1665"/>
    <cellStyle name="Accent6 4" xfId="1666"/>
    <cellStyle name="Accent6 4 2" xfId="1667"/>
    <cellStyle name="Accent6 4 3" xfId="4522"/>
    <cellStyle name="Accent6 4 4" xfId="4523"/>
    <cellStyle name="Accent6 4 5" xfId="4524"/>
    <cellStyle name="Accent6 4 6" xfId="4525"/>
    <cellStyle name="Accent6 4 7" xfId="4526"/>
    <cellStyle name="Accent6 5" xfId="1668"/>
    <cellStyle name="Accent6 5 2" xfId="1669"/>
    <cellStyle name="Accent6 5 3" xfId="4527"/>
    <cellStyle name="Accent6 5 4" xfId="4528"/>
    <cellStyle name="Accent6 5 5" xfId="4529"/>
    <cellStyle name="Accent6 5 6" xfId="4530"/>
    <cellStyle name="Accent6 5 7" xfId="4531"/>
    <cellStyle name="Accent6 6" xfId="1670"/>
    <cellStyle name="Accent6 6 2" xfId="1671"/>
    <cellStyle name="Accent6 6 3" xfId="4532"/>
    <cellStyle name="Accent6 6 4" xfId="4533"/>
    <cellStyle name="Accent6 6 5" xfId="4534"/>
    <cellStyle name="Accent6 6 6" xfId="4535"/>
    <cellStyle name="Accent6 6 7" xfId="4536"/>
    <cellStyle name="Accent6 7" xfId="1672"/>
    <cellStyle name="Accent6 7 2" xfId="1673"/>
    <cellStyle name="Accent6 7 3" xfId="4537"/>
    <cellStyle name="Accent6 7 4" xfId="4538"/>
    <cellStyle name="Accent6 7 5" xfId="4539"/>
    <cellStyle name="Accent6 7 6" xfId="4540"/>
    <cellStyle name="Accent6 7 7" xfId="4541"/>
    <cellStyle name="Accent6 8" xfId="1674"/>
    <cellStyle name="Accent6 8 2" xfId="1675"/>
    <cellStyle name="Accent6 8 3" xfId="4542"/>
    <cellStyle name="Accent6 8 4" xfId="4543"/>
    <cellStyle name="Accent6 8 5" xfId="4544"/>
    <cellStyle name="Accent6 8 6" xfId="4545"/>
    <cellStyle name="Accent6 8 7" xfId="4546"/>
    <cellStyle name="Accent6 9" xfId="1638"/>
    <cellStyle name="Accent6 9 2" xfId="1676"/>
    <cellStyle name="Accent6 9 3" xfId="4547"/>
    <cellStyle name="Accent6 9 4" xfId="4548"/>
    <cellStyle name="Accent6 9 5" xfId="4549"/>
    <cellStyle name="Accent6 9 6" xfId="4550"/>
    <cellStyle name="Accent6 9 7" xfId="4551"/>
    <cellStyle name="ÅëÈ­ [0]_laroux" xfId="5527"/>
    <cellStyle name="ÅëÈ­_laroux" xfId="5528"/>
    <cellStyle name="amount" xfId="5529"/>
    <cellStyle name="ÄÞ¸¶ [0]_laroux" xfId="5530"/>
    <cellStyle name="ÄÞ¸¶_laroux" xfId="5531"/>
    <cellStyle name="Avertissement 10 2" xfId="1678"/>
    <cellStyle name="Avertissement 11 2" xfId="1679"/>
    <cellStyle name="Avertissement 12 2" xfId="1680"/>
    <cellStyle name="Avertissement 13 2" xfId="1681"/>
    <cellStyle name="Avertissement 14 2" xfId="1682"/>
    <cellStyle name="Avertissement 15 2" xfId="1683"/>
    <cellStyle name="Avertissement 16 2" xfId="1684"/>
    <cellStyle name="Avertissement 17 2" xfId="1685"/>
    <cellStyle name="Avertissement 18 2" xfId="1686"/>
    <cellStyle name="Avertissement 19 2" xfId="1687"/>
    <cellStyle name="Avertissement 2" xfId="1688"/>
    <cellStyle name="Avertissement 2 2" xfId="1689"/>
    <cellStyle name="Avertissement 2 2 2" xfId="4552"/>
    <cellStyle name="Avertissement 2 2 2 2" xfId="4553"/>
    <cellStyle name="Avertissement 2 2 2 2 2" xfId="4554"/>
    <cellStyle name="Avertissement 2 2 2 2 2 2" xfId="4555"/>
    <cellStyle name="Avertissement 2 2 2 2 2 2 2" xfId="5856"/>
    <cellStyle name="Avertissement 2 2 2 2 2 3" xfId="4556"/>
    <cellStyle name="Avertissement 2 2 2 2 3" xfId="4557"/>
    <cellStyle name="Avertissement 2 2 2 3" xfId="4558"/>
    <cellStyle name="Avertissement 2 2 2 4" xfId="4559"/>
    <cellStyle name="Avertissement 2 2 2 5" xfId="4560"/>
    <cellStyle name="Avertissement 2 2 2 6" xfId="4561"/>
    <cellStyle name="Avertissement 2 2 3" xfId="4562"/>
    <cellStyle name="Avertissement 2 2 4" xfId="4563"/>
    <cellStyle name="Avertissement 2 2 5" xfId="4564"/>
    <cellStyle name="Avertissement 2 2 6" xfId="4565"/>
    <cellStyle name="Avertissement 2 3" xfId="1690"/>
    <cellStyle name="Avertissement 2 4" xfId="4566"/>
    <cellStyle name="Avertissement 2 5" xfId="4567"/>
    <cellStyle name="Avertissement 2 6" xfId="4568"/>
    <cellStyle name="Avertissement 2 7" xfId="4569"/>
    <cellStyle name="Avertissement 20 2" xfId="1691"/>
    <cellStyle name="Avertissement 21 2" xfId="1692"/>
    <cellStyle name="Avertissement 22 2" xfId="1693"/>
    <cellStyle name="Avertissement 23 2" xfId="1694"/>
    <cellStyle name="Avertissement 24 2" xfId="1695"/>
    <cellStyle name="Avertissement 25 2" xfId="1696"/>
    <cellStyle name="Avertissement 26 2" xfId="1697"/>
    <cellStyle name="Avertissement 27 2" xfId="1698"/>
    <cellStyle name="Avertissement 28 2" xfId="1699"/>
    <cellStyle name="Avertissement 29 2" xfId="1700"/>
    <cellStyle name="Avertissement 3" xfId="1701"/>
    <cellStyle name="Avertissement 3 2" xfId="1702"/>
    <cellStyle name="Avertissement 3 3" xfId="4570"/>
    <cellStyle name="Avertissement 3 4" xfId="4571"/>
    <cellStyle name="Avertissement 3 5" xfId="4572"/>
    <cellStyle name="Avertissement 3 6" xfId="4573"/>
    <cellStyle name="Avertissement 3 7" xfId="4574"/>
    <cellStyle name="Avertissement 3 8" xfId="6319"/>
    <cellStyle name="Avertissement 30 2" xfId="1703"/>
    <cellStyle name="Avertissement 31 2" xfId="1704"/>
    <cellStyle name="Avertissement 4" xfId="1705"/>
    <cellStyle name="Avertissement 4 2" xfId="1706"/>
    <cellStyle name="Avertissement 4 3" xfId="4575"/>
    <cellStyle name="Avertissement 4 4" xfId="4576"/>
    <cellStyle name="Avertissement 4 5" xfId="4577"/>
    <cellStyle name="Avertissement 4 6" xfId="4578"/>
    <cellStyle name="Avertissement 4 7" xfId="4579"/>
    <cellStyle name="Avertissement 5" xfId="1707"/>
    <cellStyle name="Avertissement 5 2" xfId="1708"/>
    <cellStyle name="Avertissement 5 3" xfId="4580"/>
    <cellStyle name="Avertissement 5 4" xfId="4581"/>
    <cellStyle name="Avertissement 5 5" xfId="4582"/>
    <cellStyle name="Avertissement 5 6" xfId="4583"/>
    <cellStyle name="Avertissement 5 7" xfId="4584"/>
    <cellStyle name="Avertissement 6" xfId="1709"/>
    <cellStyle name="Avertissement 6 2" xfId="1710"/>
    <cellStyle name="Avertissement 6 3" xfId="4585"/>
    <cellStyle name="Avertissement 6 4" xfId="4586"/>
    <cellStyle name="Avertissement 6 5" xfId="4587"/>
    <cellStyle name="Avertissement 6 6" xfId="4588"/>
    <cellStyle name="Avertissement 6 7" xfId="4589"/>
    <cellStyle name="Avertissement 7" xfId="1711"/>
    <cellStyle name="Avertissement 7 2" xfId="1712"/>
    <cellStyle name="Avertissement 7 3" xfId="4590"/>
    <cellStyle name="Avertissement 7 4" xfId="4591"/>
    <cellStyle name="Avertissement 7 5" xfId="4592"/>
    <cellStyle name="Avertissement 7 6" xfId="4593"/>
    <cellStyle name="Avertissement 7 7" xfId="4594"/>
    <cellStyle name="Avertissement 8" xfId="1713"/>
    <cellStyle name="Avertissement 8 2" xfId="1714"/>
    <cellStyle name="Avertissement 8 3" xfId="4595"/>
    <cellStyle name="Avertissement 8 4" xfId="4596"/>
    <cellStyle name="Avertissement 8 5" xfId="4597"/>
    <cellStyle name="Avertissement 8 6" xfId="4598"/>
    <cellStyle name="Avertissement 8 7" xfId="4599"/>
    <cellStyle name="Avertissement 9" xfId="1677"/>
    <cellStyle name="Avertissement 9 2" xfId="1715"/>
    <cellStyle name="Avertissement 9 3" xfId="4600"/>
    <cellStyle name="Avertissement 9 4" xfId="4601"/>
    <cellStyle name="Avertissement 9 5" xfId="4602"/>
    <cellStyle name="Avertissement 9 6" xfId="4603"/>
    <cellStyle name="Avertissement 9 7" xfId="4604"/>
    <cellStyle name="azert - Style1" xfId="5532"/>
    <cellStyle name="azert - Style1 2" xfId="5533"/>
    <cellStyle name="Bad" xfId="5785"/>
    <cellStyle name="Bad 2" xfId="6285"/>
    <cellStyle name="Body" xfId="5534"/>
    <cellStyle name="Body 2" xfId="5535"/>
    <cellStyle name="Body text" xfId="5536"/>
    <cellStyle name="Body text 2" xfId="5537"/>
    <cellStyle name="Bon" xfId="5911"/>
    <cellStyle name="Ç¥ÁØ_ÀÎÀç°³¹ß¿ø" xfId="5538"/>
    <cellStyle name="Calcul 10 2" xfId="1717"/>
    <cellStyle name="Calcul 11 2" xfId="1718"/>
    <cellStyle name="Calcul 12 2" xfId="1719"/>
    <cellStyle name="Calcul 13 2" xfId="1720"/>
    <cellStyle name="Calcul 14 2" xfId="1721"/>
    <cellStyle name="Calcul 15 2" xfId="1722"/>
    <cellStyle name="Calcul 16 2" xfId="1723"/>
    <cellStyle name="Calcul 17 2" xfId="1724"/>
    <cellStyle name="Calcul 18 2" xfId="1725"/>
    <cellStyle name="Calcul 19 2" xfId="1726"/>
    <cellStyle name="Calcul 2" xfId="1727"/>
    <cellStyle name="Calcul 2 2" xfId="1728"/>
    <cellStyle name="Calcul 2 2 2" xfId="4605"/>
    <cellStyle name="Calcul 2 2 2 2" xfId="4606"/>
    <cellStyle name="Calcul 2 2 2 2 2" xfId="4607"/>
    <cellStyle name="Calcul 2 2 2 2 2 2" xfId="4608"/>
    <cellStyle name="Calcul 2 2 2 2 2 2 2" xfId="5857"/>
    <cellStyle name="Calcul 2 2 2 2 2 3" xfId="4609"/>
    <cellStyle name="Calcul 2 2 2 2 3" xfId="4610"/>
    <cellStyle name="Calcul 2 2 2 3" xfId="4611"/>
    <cellStyle name="Calcul 2 2 2 4" xfId="4612"/>
    <cellStyle name="Calcul 2 2 2 5" xfId="4613"/>
    <cellStyle name="Calcul 2 2 2 6" xfId="4614"/>
    <cellStyle name="Calcul 2 2 3" xfId="4615"/>
    <cellStyle name="Calcul 2 2 4" xfId="4616"/>
    <cellStyle name="Calcul 2 2 5" xfId="4617"/>
    <cellStyle name="Calcul 2 2 6" xfId="4618"/>
    <cellStyle name="Calcul 2 3" xfId="1729"/>
    <cellStyle name="Calcul 2 4" xfId="4619"/>
    <cellStyle name="Calcul 2 5" xfId="4620"/>
    <cellStyle name="Calcul 2 6" xfId="4621"/>
    <cellStyle name="Calcul 2 7" xfId="4622"/>
    <cellStyle name="Calcul 2_210-TABLEAU SHO SUNCITY du 27-04-12" xfId="4623"/>
    <cellStyle name="Calcul 20 2" xfId="1730"/>
    <cellStyle name="Calcul 21 2" xfId="1731"/>
    <cellStyle name="Calcul 22 2" xfId="1732"/>
    <cellStyle name="Calcul 23 2" xfId="1733"/>
    <cellStyle name="Calcul 24 2" xfId="1734"/>
    <cellStyle name="Calcul 25 2" xfId="1735"/>
    <cellStyle name="Calcul 26 2" xfId="1736"/>
    <cellStyle name="Calcul 27 2" xfId="1737"/>
    <cellStyle name="Calcul 28 2" xfId="1738"/>
    <cellStyle name="Calcul 29 2" xfId="1739"/>
    <cellStyle name="Calcul 3" xfId="1740"/>
    <cellStyle name="Calcul 3 2" xfId="1741"/>
    <cellStyle name="Calcul 3 3" xfId="4624"/>
    <cellStyle name="Calcul 3 4" xfId="4625"/>
    <cellStyle name="Calcul 3 5" xfId="4626"/>
    <cellStyle name="Calcul 3 6" xfId="4627"/>
    <cellStyle name="Calcul 3 7" xfId="4628"/>
    <cellStyle name="Calcul 3 8" xfId="6320"/>
    <cellStyle name="Calcul 30 2" xfId="1742"/>
    <cellStyle name="Calcul 31 2" xfId="1743"/>
    <cellStyle name="Calcul 4" xfId="1744"/>
    <cellStyle name="Calcul 4 2" xfId="1745"/>
    <cellStyle name="Calcul 4 3" xfId="4629"/>
    <cellStyle name="Calcul 4 4" xfId="4630"/>
    <cellStyle name="Calcul 4 5" xfId="4631"/>
    <cellStyle name="Calcul 4 6" xfId="4632"/>
    <cellStyle name="Calcul 4 7" xfId="4633"/>
    <cellStyle name="Calcul 5" xfId="1746"/>
    <cellStyle name="Calcul 5 2" xfId="1747"/>
    <cellStyle name="Calcul 5 3" xfId="4634"/>
    <cellStyle name="Calcul 5 4" xfId="4635"/>
    <cellStyle name="Calcul 5 5" xfId="4636"/>
    <cellStyle name="Calcul 5 6" xfId="4637"/>
    <cellStyle name="Calcul 5 7" xfId="4638"/>
    <cellStyle name="Calcul 6" xfId="1748"/>
    <cellStyle name="Calcul 6 2" xfId="1749"/>
    <cellStyle name="Calcul 6 3" xfId="4639"/>
    <cellStyle name="Calcul 6 4" xfId="4640"/>
    <cellStyle name="Calcul 6 5" xfId="4641"/>
    <cellStyle name="Calcul 6 6" xfId="4642"/>
    <cellStyle name="Calcul 6 7" xfId="4643"/>
    <cellStyle name="Calcul 7" xfId="1750"/>
    <cellStyle name="Calcul 7 2" xfId="1751"/>
    <cellStyle name="Calcul 7 3" xfId="4644"/>
    <cellStyle name="Calcul 7 4" xfId="4645"/>
    <cellStyle name="Calcul 7 5" xfId="4646"/>
    <cellStyle name="Calcul 7 6" xfId="4647"/>
    <cellStyle name="Calcul 7 7" xfId="4648"/>
    <cellStyle name="Calcul 8" xfId="1752"/>
    <cellStyle name="Calcul 8 2" xfId="1753"/>
    <cellStyle name="Calcul 8 3" xfId="4649"/>
    <cellStyle name="Calcul 8 4" xfId="4650"/>
    <cellStyle name="Calcul 8 5" xfId="4651"/>
    <cellStyle name="Calcul 8 6" xfId="4652"/>
    <cellStyle name="Calcul 8 7" xfId="4653"/>
    <cellStyle name="Calcul 9" xfId="1716"/>
    <cellStyle name="Calcul 9 2" xfId="1754"/>
    <cellStyle name="Calcul 9 3" xfId="4654"/>
    <cellStyle name="Calcul 9 4" xfId="4655"/>
    <cellStyle name="Calcul 9 5" xfId="4656"/>
    <cellStyle name="Calcul 9 6" xfId="4657"/>
    <cellStyle name="Calcul 9 7" xfId="4658"/>
    <cellStyle name="Calculation" xfId="5786"/>
    <cellStyle name="Calculation 2" xfId="6286"/>
    <cellStyle name="Cálculo" xfId="5787"/>
    <cellStyle name="Cellule liée 10 2" xfId="1756"/>
    <cellStyle name="Cellule liée 11 2" xfId="1757"/>
    <cellStyle name="Cellule liée 12 2" xfId="1758"/>
    <cellStyle name="Cellule liée 13 2" xfId="1759"/>
    <cellStyle name="Cellule liée 14 2" xfId="1760"/>
    <cellStyle name="Cellule liée 15 2" xfId="1761"/>
    <cellStyle name="Cellule liée 16 2" xfId="1762"/>
    <cellStyle name="Cellule liée 17 2" xfId="1763"/>
    <cellStyle name="Cellule liée 18 2" xfId="1764"/>
    <cellStyle name="Cellule liée 19 2" xfId="1765"/>
    <cellStyle name="Cellule liée 2" xfId="1766"/>
    <cellStyle name="Cellule liée 2 2" xfId="1767"/>
    <cellStyle name="Cellule liée 2 2 2" xfId="4659"/>
    <cellStyle name="Cellule liée 2 2 2 2" xfId="4660"/>
    <cellStyle name="Cellule liée 2 2 2 2 2" xfId="4661"/>
    <cellStyle name="Cellule liée 2 2 2 2 2 2" xfId="4662"/>
    <cellStyle name="Cellule liée 2 2 2 2 2 2 2" xfId="5858"/>
    <cellStyle name="Cellule liée 2 2 2 2 2 3" xfId="4663"/>
    <cellStyle name="Cellule liée 2 2 2 2 3" xfId="4664"/>
    <cellStyle name="Cellule liée 2 2 2 3" xfId="4665"/>
    <cellStyle name="Cellule liée 2 2 2 4" xfId="4666"/>
    <cellStyle name="Cellule liée 2 2 2 5" xfId="4667"/>
    <cellStyle name="Cellule liée 2 2 2 6" xfId="4668"/>
    <cellStyle name="Cellule liée 2 2 3" xfId="4669"/>
    <cellStyle name="Cellule liée 2 2 4" xfId="4670"/>
    <cellStyle name="Cellule liée 2 2 5" xfId="4671"/>
    <cellStyle name="Cellule liée 2 2 6" xfId="4672"/>
    <cellStyle name="Cellule liée 2 3" xfId="1768"/>
    <cellStyle name="Cellule liée 2 4" xfId="4673"/>
    <cellStyle name="Cellule liée 2 5" xfId="4674"/>
    <cellStyle name="Cellule liée 2 6" xfId="4675"/>
    <cellStyle name="Cellule liée 2 7" xfId="4676"/>
    <cellStyle name="Cellule liée 2_210-TABLEAU SHO SUNCITY du 27-04-12" xfId="4677"/>
    <cellStyle name="Cellule liée 20 2" xfId="1769"/>
    <cellStyle name="Cellule liée 21 2" xfId="1770"/>
    <cellStyle name="Cellule liée 22 2" xfId="1771"/>
    <cellStyle name="Cellule liée 23 2" xfId="1772"/>
    <cellStyle name="Cellule liée 24 2" xfId="1773"/>
    <cellStyle name="Cellule liée 25 2" xfId="1774"/>
    <cellStyle name="Cellule liée 26 2" xfId="1775"/>
    <cellStyle name="Cellule liée 27 2" xfId="1776"/>
    <cellStyle name="Cellule liée 28 2" xfId="1777"/>
    <cellStyle name="Cellule liée 29 2" xfId="1778"/>
    <cellStyle name="Cellule liée 3" xfId="1779"/>
    <cellStyle name="Cellule liée 3 2" xfId="1780"/>
    <cellStyle name="Cellule liée 3 3" xfId="4678"/>
    <cellStyle name="Cellule liée 3 4" xfId="4679"/>
    <cellStyle name="Cellule liée 3 5" xfId="4680"/>
    <cellStyle name="Cellule liée 3 6" xfId="4681"/>
    <cellStyle name="Cellule liée 3 7" xfId="4682"/>
    <cellStyle name="Cellule liée 3 8" xfId="6321"/>
    <cellStyle name="Cellule liée 30 2" xfId="1781"/>
    <cellStyle name="Cellule liée 31 2" xfId="1782"/>
    <cellStyle name="Cellule liée 4" xfId="1783"/>
    <cellStyle name="Cellule liée 4 2" xfId="1784"/>
    <cellStyle name="Cellule liée 4 3" xfId="4683"/>
    <cellStyle name="Cellule liée 4 4" xfId="4684"/>
    <cellStyle name="Cellule liée 4 5" xfId="4685"/>
    <cellStyle name="Cellule liée 4 6" xfId="4686"/>
    <cellStyle name="Cellule liée 4 7" xfId="4687"/>
    <cellStyle name="Cellule liée 5" xfId="1785"/>
    <cellStyle name="Cellule liée 5 2" xfId="1786"/>
    <cellStyle name="Cellule liée 5 3" xfId="4688"/>
    <cellStyle name="Cellule liée 5 4" xfId="4689"/>
    <cellStyle name="Cellule liée 5 5" xfId="4690"/>
    <cellStyle name="Cellule liée 5 6" xfId="4691"/>
    <cellStyle name="Cellule liée 5 7" xfId="4692"/>
    <cellStyle name="Cellule liée 6" xfId="1787"/>
    <cellStyle name="Cellule liée 6 2" xfId="1788"/>
    <cellStyle name="Cellule liée 6 3" xfId="4693"/>
    <cellStyle name="Cellule liée 6 4" xfId="4694"/>
    <cellStyle name="Cellule liée 6 5" xfId="4695"/>
    <cellStyle name="Cellule liée 6 6" xfId="4696"/>
    <cellStyle name="Cellule liée 6 7" xfId="4697"/>
    <cellStyle name="Cellule liée 7" xfId="1789"/>
    <cellStyle name="Cellule liée 7 2" xfId="1790"/>
    <cellStyle name="Cellule liée 7 3" xfId="4698"/>
    <cellStyle name="Cellule liée 7 4" xfId="4699"/>
    <cellStyle name="Cellule liée 7 5" xfId="4700"/>
    <cellStyle name="Cellule liée 7 6" xfId="4701"/>
    <cellStyle name="Cellule liée 7 7" xfId="4702"/>
    <cellStyle name="Cellule liée 8" xfId="1791"/>
    <cellStyle name="Cellule liée 8 2" xfId="1792"/>
    <cellStyle name="Cellule liée 8 3" xfId="4703"/>
    <cellStyle name="Cellule liée 8 4" xfId="4704"/>
    <cellStyle name="Cellule liée 8 5" xfId="4705"/>
    <cellStyle name="Cellule liée 8 6" xfId="4706"/>
    <cellStyle name="Cellule liée 8 7" xfId="4707"/>
    <cellStyle name="Cellule liée 9" xfId="1755"/>
    <cellStyle name="Cellule liée 9 2" xfId="1793"/>
    <cellStyle name="Cellule liée 9 3" xfId="4708"/>
    <cellStyle name="Cellule liée 9 4" xfId="4709"/>
    <cellStyle name="Cellule liée 9 5" xfId="4710"/>
    <cellStyle name="Cellule liée 9 6" xfId="4711"/>
    <cellStyle name="Cellule liée 9 7" xfId="4712"/>
    <cellStyle name="Check Cell" xfId="5788"/>
    <cellStyle name="Comma  - Style1" xfId="5539"/>
    <cellStyle name="Comma  - Style2" xfId="5540"/>
    <cellStyle name="Comma  - Style3" xfId="5541"/>
    <cellStyle name="Comma  - Style4" xfId="5542"/>
    <cellStyle name="Comma  - Style5" xfId="5543"/>
    <cellStyle name="Comma  - Style6" xfId="5544"/>
    <cellStyle name="Comma  - Style7" xfId="5545"/>
    <cellStyle name="Comma  - Style8" xfId="5546"/>
    <cellStyle name="Comma [0]" xfId="5547"/>
    <cellStyle name="Comma [0] 2" xfId="5548"/>
    <cellStyle name="Comma 2" xfId="5505"/>
    <cellStyle name="Comma_1" xfId="5549"/>
    <cellStyle name="Commentaire 10" xfId="1794"/>
    <cellStyle name="Commentaire 10 10" xfId="1795"/>
    <cellStyle name="Commentaire 10 11" xfId="1796"/>
    <cellStyle name="Commentaire 10 12" xfId="1797"/>
    <cellStyle name="Commentaire 10 13" xfId="1798"/>
    <cellStyle name="Commentaire 10 14" xfId="1799"/>
    <cellStyle name="Commentaire 10 15" xfId="1800"/>
    <cellStyle name="Commentaire 10 16" xfId="1801"/>
    <cellStyle name="Commentaire 10 17" xfId="1802"/>
    <cellStyle name="Commentaire 10 18" xfId="1803"/>
    <cellStyle name="Commentaire 10 19" xfId="1804"/>
    <cellStyle name="Commentaire 10 2" xfId="1805"/>
    <cellStyle name="Commentaire 10 20" xfId="1806"/>
    <cellStyle name="Commentaire 10 3" xfId="1807"/>
    <cellStyle name="Commentaire 10 4" xfId="1808"/>
    <cellStyle name="Commentaire 10 5" xfId="1809"/>
    <cellStyle name="Commentaire 10 6" xfId="1810"/>
    <cellStyle name="Commentaire 10 7" xfId="1811"/>
    <cellStyle name="Commentaire 10 8" xfId="1812"/>
    <cellStyle name="Commentaire 10 9" xfId="1813"/>
    <cellStyle name="Commentaire 11" xfId="1814"/>
    <cellStyle name="Commentaire 11 10" xfId="1815"/>
    <cellStyle name="Commentaire 11 11" xfId="1816"/>
    <cellStyle name="Commentaire 11 12" xfId="1817"/>
    <cellStyle name="Commentaire 11 13" xfId="1818"/>
    <cellStyle name="Commentaire 11 14" xfId="1819"/>
    <cellStyle name="Commentaire 11 15" xfId="1820"/>
    <cellStyle name="Commentaire 11 16" xfId="1821"/>
    <cellStyle name="Commentaire 11 17" xfId="1822"/>
    <cellStyle name="Commentaire 11 18" xfId="1823"/>
    <cellStyle name="Commentaire 11 19" xfId="1824"/>
    <cellStyle name="Commentaire 11 2" xfId="1825"/>
    <cellStyle name="Commentaire 11 20" xfId="1826"/>
    <cellStyle name="Commentaire 11 3" xfId="1827"/>
    <cellStyle name="Commentaire 11 4" xfId="1828"/>
    <cellStyle name="Commentaire 11 5" xfId="1829"/>
    <cellStyle name="Commentaire 11 6" xfId="1830"/>
    <cellStyle name="Commentaire 11 7" xfId="1831"/>
    <cellStyle name="Commentaire 11 8" xfId="1832"/>
    <cellStyle name="Commentaire 11 9" xfId="1833"/>
    <cellStyle name="Commentaire 12" xfId="1834"/>
    <cellStyle name="Commentaire 12 10" xfId="1835"/>
    <cellStyle name="Commentaire 12 11" xfId="1836"/>
    <cellStyle name="Commentaire 12 12" xfId="1837"/>
    <cellStyle name="Commentaire 12 13" xfId="1838"/>
    <cellStyle name="Commentaire 12 14" xfId="1839"/>
    <cellStyle name="Commentaire 12 15" xfId="1840"/>
    <cellStyle name="Commentaire 12 16" xfId="1841"/>
    <cellStyle name="Commentaire 12 17" xfId="1842"/>
    <cellStyle name="Commentaire 12 18" xfId="1843"/>
    <cellStyle name="Commentaire 12 19" xfId="1844"/>
    <cellStyle name="Commentaire 12 2" xfId="1845"/>
    <cellStyle name="Commentaire 12 20" xfId="1846"/>
    <cellStyle name="Commentaire 12 3" xfId="1847"/>
    <cellStyle name="Commentaire 12 4" xfId="1848"/>
    <cellStyle name="Commentaire 12 5" xfId="1849"/>
    <cellStyle name="Commentaire 12 6" xfId="1850"/>
    <cellStyle name="Commentaire 12 7" xfId="1851"/>
    <cellStyle name="Commentaire 12 8" xfId="1852"/>
    <cellStyle name="Commentaire 12 9" xfId="1853"/>
    <cellStyle name="Commentaire 13" xfId="1854"/>
    <cellStyle name="Commentaire 13 10" xfId="1855"/>
    <cellStyle name="Commentaire 13 11" xfId="1856"/>
    <cellStyle name="Commentaire 13 12" xfId="1857"/>
    <cellStyle name="Commentaire 13 13" xfId="1858"/>
    <cellStyle name="Commentaire 13 14" xfId="1859"/>
    <cellStyle name="Commentaire 13 15" xfId="1860"/>
    <cellStyle name="Commentaire 13 16" xfId="1861"/>
    <cellStyle name="Commentaire 13 17" xfId="1862"/>
    <cellStyle name="Commentaire 13 18" xfId="1863"/>
    <cellStyle name="Commentaire 13 19" xfId="1864"/>
    <cellStyle name="Commentaire 13 2" xfId="1865"/>
    <cellStyle name="Commentaire 13 20" xfId="1866"/>
    <cellStyle name="Commentaire 13 3" xfId="1867"/>
    <cellStyle name="Commentaire 13 4" xfId="1868"/>
    <cellStyle name="Commentaire 13 5" xfId="1869"/>
    <cellStyle name="Commentaire 13 6" xfId="1870"/>
    <cellStyle name="Commentaire 13 7" xfId="1871"/>
    <cellStyle name="Commentaire 13 8" xfId="1872"/>
    <cellStyle name="Commentaire 13 9" xfId="1873"/>
    <cellStyle name="Commentaire 14" xfId="1874"/>
    <cellStyle name="Commentaire 14 10" xfId="1875"/>
    <cellStyle name="Commentaire 14 11" xfId="1876"/>
    <cellStyle name="Commentaire 14 12" xfId="1877"/>
    <cellStyle name="Commentaire 14 13" xfId="1878"/>
    <cellStyle name="Commentaire 14 14" xfId="1879"/>
    <cellStyle name="Commentaire 14 15" xfId="1880"/>
    <cellStyle name="Commentaire 14 16" xfId="1881"/>
    <cellStyle name="Commentaire 14 17" xfId="1882"/>
    <cellStyle name="Commentaire 14 18" xfId="1883"/>
    <cellStyle name="Commentaire 14 19" xfId="1884"/>
    <cellStyle name="Commentaire 14 2" xfId="1885"/>
    <cellStyle name="Commentaire 14 20" xfId="1886"/>
    <cellStyle name="Commentaire 14 3" xfId="1887"/>
    <cellStyle name="Commentaire 14 4" xfId="1888"/>
    <cellStyle name="Commentaire 14 5" xfId="1889"/>
    <cellStyle name="Commentaire 14 6" xfId="1890"/>
    <cellStyle name="Commentaire 14 7" xfId="1891"/>
    <cellStyle name="Commentaire 14 8" xfId="1892"/>
    <cellStyle name="Commentaire 14 9" xfId="1893"/>
    <cellStyle name="Commentaire 15" xfId="1894"/>
    <cellStyle name="Commentaire 15 10" xfId="1895"/>
    <cellStyle name="Commentaire 15 11" xfId="1896"/>
    <cellStyle name="Commentaire 15 12" xfId="1897"/>
    <cellStyle name="Commentaire 15 13" xfId="1898"/>
    <cellStyle name="Commentaire 15 14" xfId="1899"/>
    <cellStyle name="Commentaire 15 15" xfId="1900"/>
    <cellStyle name="Commentaire 15 16" xfId="1901"/>
    <cellStyle name="Commentaire 15 17" xfId="1902"/>
    <cellStyle name="Commentaire 15 18" xfId="1903"/>
    <cellStyle name="Commentaire 15 19" xfId="1904"/>
    <cellStyle name="Commentaire 15 2" xfId="1905"/>
    <cellStyle name="Commentaire 15 20" xfId="1906"/>
    <cellStyle name="Commentaire 15 3" xfId="1907"/>
    <cellStyle name="Commentaire 15 4" xfId="1908"/>
    <cellStyle name="Commentaire 15 5" xfId="1909"/>
    <cellStyle name="Commentaire 15 6" xfId="1910"/>
    <cellStyle name="Commentaire 15 7" xfId="1911"/>
    <cellStyle name="Commentaire 15 8" xfId="1912"/>
    <cellStyle name="Commentaire 15 9" xfId="1913"/>
    <cellStyle name="Commentaire 16" xfId="1914"/>
    <cellStyle name="Commentaire 16 10" xfId="1915"/>
    <cellStyle name="Commentaire 16 11" xfId="1916"/>
    <cellStyle name="Commentaire 16 12" xfId="1917"/>
    <cellStyle name="Commentaire 16 13" xfId="1918"/>
    <cellStyle name="Commentaire 16 14" xfId="1919"/>
    <cellStyle name="Commentaire 16 15" xfId="1920"/>
    <cellStyle name="Commentaire 16 16" xfId="1921"/>
    <cellStyle name="Commentaire 16 17" xfId="1922"/>
    <cellStyle name="Commentaire 16 18" xfId="1923"/>
    <cellStyle name="Commentaire 16 19" xfId="1924"/>
    <cellStyle name="Commentaire 16 2" xfId="1925"/>
    <cellStyle name="Commentaire 16 20" xfId="1926"/>
    <cellStyle name="Commentaire 16 3" xfId="1927"/>
    <cellStyle name="Commentaire 16 4" xfId="1928"/>
    <cellStyle name="Commentaire 16 5" xfId="1929"/>
    <cellStyle name="Commentaire 16 6" xfId="1930"/>
    <cellStyle name="Commentaire 16 7" xfId="1931"/>
    <cellStyle name="Commentaire 16 8" xfId="1932"/>
    <cellStyle name="Commentaire 16 9" xfId="1933"/>
    <cellStyle name="Commentaire 17" xfId="1934"/>
    <cellStyle name="Commentaire 17 10" xfId="1935"/>
    <cellStyle name="Commentaire 17 11" xfId="1936"/>
    <cellStyle name="Commentaire 17 12" xfId="1937"/>
    <cellStyle name="Commentaire 17 13" xfId="1938"/>
    <cellStyle name="Commentaire 17 14" xfId="1939"/>
    <cellStyle name="Commentaire 17 15" xfId="1940"/>
    <cellStyle name="Commentaire 17 16" xfId="1941"/>
    <cellStyle name="Commentaire 17 17" xfId="1942"/>
    <cellStyle name="Commentaire 17 18" xfId="1943"/>
    <cellStyle name="Commentaire 17 19" xfId="1944"/>
    <cellStyle name="Commentaire 17 2" xfId="1945"/>
    <cellStyle name="Commentaire 17 20" xfId="1946"/>
    <cellStyle name="Commentaire 17 3" xfId="1947"/>
    <cellStyle name="Commentaire 17 4" xfId="1948"/>
    <cellStyle name="Commentaire 17 5" xfId="1949"/>
    <cellStyle name="Commentaire 17 6" xfId="1950"/>
    <cellStyle name="Commentaire 17 7" xfId="1951"/>
    <cellStyle name="Commentaire 17 8" xfId="1952"/>
    <cellStyle name="Commentaire 17 9" xfId="1953"/>
    <cellStyle name="Commentaire 18" xfId="1954"/>
    <cellStyle name="Commentaire 18 10" xfId="1955"/>
    <cellStyle name="Commentaire 18 11" xfId="1956"/>
    <cellStyle name="Commentaire 18 12" xfId="1957"/>
    <cellStyle name="Commentaire 18 13" xfId="1958"/>
    <cellStyle name="Commentaire 18 14" xfId="1959"/>
    <cellStyle name="Commentaire 18 15" xfId="1960"/>
    <cellStyle name="Commentaire 18 16" xfId="1961"/>
    <cellStyle name="Commentaire 18 17" xfId="1962"/>
    <cellStyle name="Commentaire 18 18" xfId="1963"/>
    <cellStyle name="Commentaire 18 19" xfId="1964"/>
    <cellStyle name="Commentaire 18 2" xfId="1965"/>
    <cellStyle name="Commentaire 18 20" xfId="1966"/>
    <cellStyle name="Commentaire 18 3" xfId="1967"/>
    <cellStyle name="Commentaire 18 4" xfId="1968"/>
    <cellStyle name="Commentaire 18 5" xfId="1969"/>
    <cellStyle name="Commentaire 18 6" xfId="1970"/>
    <cellStyle name="Commentaire 18 7" xfId="1971"/>
    <cellStyle name="Commentaire 18 8" xfId="1972"/>
    <cellStyle name="Commentaire 18 9" xfId="1973"/>
    <cellStyle name="Commentaire 19" xfId="1974"/>
    <cellStyle name="Commentaire 19 10" xfId="1975"/>
    <cellStyle name="Commentaire 19 2" xfId="1976"/>
    <cellStyle name="Commentaire 19 3" xfId="1977"/>
    <cellStyle name="Commentaire 19 4" xfId="1978"/>
    <cellStyle name="Commentaire 19 5" xfId="1979"/>
    <cellStyle name="Commentaire 19 6" xfId="1980"/>
    <cellStyle name="Commentaire 19 7" xfId="1981"/>
    <cellStyle name="Commentaire 19 8" xfId="1982"/>
    <cellStyle name="Commentaire 19 9" xfId="1983"/>
    <cellStyle name="Commentaire 2" xfId="1984"/>
    <cellStyle name="Commentaire 2 2" xfId="1985"/>
    <cellStyle name="Commentaire 2 2 10" xfId="1986"/>
    <cellStyle name="Commentaire 2 2 11" xfId="1987"/>
    <cellStyle name="Commentaire 2 2 12" xfId="1988"/>
    <cellStyle name="Commentaire 2 2 13" xfId="1989"/>
    <cellStyle name="Commentaire 2 2 14" xfId="1990"/>
    <cellStyle name="Commentaire 2 2 15" xfId="1991"/>
    <cellStyle name="Commentaire 2 2 16" xfId="1992"/>
    <cellStyle name="Commentaire 2 2 17" xfId="1993"/>
    <cellStyle name="Commentaire 2 2 2" xfId="1994"/>
    <cellStyle name="Commentaire 2 2 2 2" xfId="4713"/>
    <cellStyle name="Commentaire 2 2 2 2 2" xfId="4714"/>
    <cellStyle name="Commentaire 2 2 2 2 2 2" xfId="4715"/>
    <cellStyle name="Commentaire 2 2 2 2 2 3" xfId="4716"/>
    <cellStyle name="Commentaire 2 2 2 2 3" xfId="4717"/>
    <cellStyle name="Commentaire 2 2 2 3" xfId="4718"/>
    <cellStyle name="Commentaire 2 2 2 3 2" xfId="4719"/>
    <cellStyle name="Commentaire 2 2 2 3 3" xfId="4720"/>
    <cellStyle name="Commentaire 2 2 2 4" xfId="4721"/>
    <cellStyle name="Commentaire 2 2 2 4 2" xfId="4722"/>
    <cellStyle name="Commentaire 2 2 2 4 3" xfId="4723"/>
    <cellStyle name="Commentaire 2 2 2 5" xfId="4724"/>
    <cellStyle name="Commentaire 2 2 2 6" xfId="4725"/>
    <cellStyle name="Commentaire 2 2 3" xfId="1995"/>
    <cellStyle name="Commentaire 2 2 4" xfId="1996"/>
    <cellStyle name="Commentaire 2 2 5" xfId="1997"/>
    <cellStyle name="Commentaire 2 2 6" xfId="1998"/>
    <cellStyle name="Commentaire 2 2 7" xfId="1999"/>
    <cellStyle name="Commentaire 2 2 8" xfId="2000"/>
    <cellStyle name="Commentaire 2 2 9" xfId="2001"/>
    <cellStyle name="Commentaire 2 3" xfId="2002"/>
    <cellStyle name="Commentaire 2 3 2" xfId="2003"/>
    <cellStyle name="Commentaire 2 3 3" xfId="4726"/>
    <cellStyle name="Commentaire 2 3 4" xfId="4727"/>
    <cellStyle name="Commentaire 2 3 5" xfId="4728"/>
    <cellStyle name="Commentaire 2 3 6" xfId="4729"/>
    <cellStyle name="Commentaire 2 3 7" xfId="4730"/>
    <cellStyle name="Commentaire 2 4" xfId="4731"/>
    <cellStyle name="Commentaire 2 4 2" xfId="4732"/>
    <cellStyle name="Commentaire 2 4 3" xfId="4733"/>
    <cellStyle name="Commentaire 2 5" xfId="4734"/>
    <cellStyle name="Commentaire 2 5 2" xfId="4735"/>
    <cellStyle name="Commentaire 2 5 3" xfId="4736"/>
    <cellStyle name="Commentaire 2 6" xfId="4737"/>
    <cellStyle name="Commentaire 2 7" xfId="4738"/>
    <cellStyle name="Commentaire 2_210-TABLEAU SHO SUNCITY du 27-04-12" xfId="4739"/>
    <cellStyle name="Commentaire 20" xfId="2004"/>
    <cellStyle name="Commentaire 20 10" xfId="2005"/>
    <cellStyle name="Commentaire 20 2" xfId="2006"/>
    <cellStyle name="Commentaire 20 3" xfId="2007"/>
    <cellStyle name="Commentaire 20 4" xfId="2008"/>
    <cellStyle name="Commentaire 20 5" xfId="2009"/>
    <cellStyle name="Commentaire 20 6" xfId="2010"/>
    <cellStyle name="Commentaire 20 7" xfId="2011"/>
    <cellStyle name="Commentaire 20 8" xfId="2012"/>
    <cellStyle name="Commentaire 20 9" xfId="2013"/>
    <cellStyle name="Commentaire 21" xfId="2014"/>
    <cellStyle name="Commentaire 21 10" xfId="2015"/>
    <cellStyle name="Commentaire 21 2" xfId="2016"/>
    <cellStyle name="Commentaire 21 3" xfId="2017"/>
    <cellStyle name="Commentaire 21 4" xfId="2018"/>
    <cellStyle name="Commentaire 21 5" xfId="2019"/>
    <cellStyle name="Commentaire 21 6" xfId="2020"/>
    <cellStyle name="Commentaire 21 7" xfId="2021"/>
    <cellStyle name="Commentaire 21 8" xfId="2022"/>
    <cellStyle name="Commentaire 21 9" xfId="2023"/>
    <cellStyle name="Commentaire 22" xfId="2024"/>
    <cellStyle name="Commentaire 22 10" xfId="2025"/>
    <cellStyle name="Commentaire 22 2" xfId="2026"/>
    <cellStyle name="Commentaire 22 3" xfId="2027"/>
    <cellStyle name="Commentaire 22 4" xfId="2028"/>
    <cellStyle name="Commentaire 22 5" xfId="2029"/>
    <cellStyle name="Commentaire 22 6" xfId="2030"/>
    <cellStyle name="Commentaire 22 7" xfId="2031"/>
    <cellStyle name="Commentaire 22 8" xfId="2032"/>
    <cellStyle name="Commentaire 22 9" xfId="2033"/>
    <cellStyle name="Commentaire 23" xfId="2034"/>
    <cellStyle name="Commentaire 23 10" xfId="2035"/>
    <cellStyle name="Commentaire 23 2" xfId="2036"/>
    <cellStyle name="Commentaire 23 3" xfId="2037"/>
    <cellStyle name="Commentaire 23 4" xfId="2038"/>
    <cellStyle name="Commentaire 23 5" xfId="2039"/>
    <cellStyle name="Commentaire 23 6" xfId="2040"/>
    <cellStyle name="Commentaire 23 7" xfId="2041"/>
    <cellStyle name="Commentaire 23 8" xfId="2042"/>
    <cellStyle name="Commentaire 23 9" xfId="2043"/>
    <cellStyle name="Commentaire 24" xfId="2044"/>
    <cellStyle name="Commentaire 24 10" xfId="2045"/>
    <cellStyle name="Commentaire 24 2" xfId="2046"/>
    <cellStyle name="Commentaire 24 3" xfId="2047"/>
    <cellStyle name="Commentaire 24 4" xfId="2048"/>
    <cellStyle name="Commentaire 24 5" xfId="2049"/>
    <cellStyle name="Commentaire 24 6" xfId="2050"/>
    <cellStyle name="Commentaire 24 7" xfId="2051"/>
    <cellStyle name="Commentaire 24 8" xfId="2052"/>
    <cellStyle name="Commentaire 24 9" xfId="2053"/>
    <cellStyle name="Commentaire 25" xfId="2054"/>
    <cellStyle name="Commentaire 25 10" xfId="2055"/>
    <cellStyle name="Commentaire 25 2" xfId="2056"/>
    <cellStyle name="Commentaire 25 3" xfId="2057"/>
    <cellStyle name="Commentaire 25 4" xfId="2058"/>
    <cellStyle name="Commentaire 25 5" xfId="2059"/>
    <cellStyle name="Commentaire 25 6" xfId="2060"/>
    <cellStyle name="Commentaire 25 7" xfId="2061"/>
    <cellStyle name="Commentaire 25 8" xfId="2062"/>
    <cellStyle name="Commentaire 25 9" xfId="2063"/>
    <cellStyle name="Commentaire 26" xfId="2064"/>
    <cellStyle name="Commentaire 26 10" xfId="2065"/>
    <cellStyle name="Commentaire 26 2" xfId="2066"/>
    <cellStyle name="Commentaire 26 3" xfId="2067"/>
    <cellStyle name="Commentaire 26 4" xfId="2068"/>
    <cellStyle name="Commentaire 26 5" xfId="2069"/>
    <cellStyle name="Commentaire 26 6" xfId="2070"/>
    <cellStyle name="Commentaire 26 7" xfId="2071"/>
    <cellStyle name="Commentaire 26 8" xfId="2072"/>
    <cellStyle name="Commentaire 26 9" xfId="2073"/>
    <cellStyle name="Commentaire 27" xfId="2074"/>
    <cellStyle name="Commentaire 27 10" xfId="2075"/>
    <cellStyle name="Commentaire 27 2" xfId="2076"/>
    <cellStyle name="Commentaire 27 3" xfId="2077"/>
    <cellStyle name="Commentaire 27 4" xfId="2078"/>
    <cellStyle name="Commentaire 27 5" xfId="2079"/>
    <cellStyle name="Commentaire 27 6" xfId="2080"/>
    <cellStyle name="Commentaire 27 7" xfId="2081"/>
    <cellStyle name="Commentaire 27 8" xfId="2082"/>
    <cellStyle name="Commentaire 27 9" xfId="2083"/>
    <cellStyle name="Commentaire 28" xfId="2084"/>
    <cellStyle name="Commentaire 28 10" xfId="2085"/>
    <cellStyle name="Commentaire 28 2" xfId="2086"/>
    <cellStyle name="Commentaire 28 3" xfId="2087"/>
    <cellStyle name="Commentaire 28 4" xfId="2088"/>
    <cellStyle name="Commentaire 28 5" xfId="2089"/>
    <cellStyle name="Commentaire 28 6" xfId="2090"/>
    <cellStyle name="Commentaire 28 7" xfId="2091"/>
    <cellStyle name="Commentaire 28 8" xfId="2092"/>
    <cellStyle name="Commentaire 28 9" xfId="2093"/>
    <cellStyle name="Commentaire 29" xfId="2094"/>
    <cellStyle name="Commentaire 29 2" xfId="2095"/>
    <cellStyle name="Commentaire 3" xfId="2096"/>
    <cellStyle name="Commentaire 3 10" xfId="2097"/>
    <cellStyle name="Commentaire 3 11" xfId="2098"/>
    <cellStyle name="Commentaire 3 12" xfId="2099"/>
    <cellStyle name="Commentaire 3 13" xfId="2100"/>
    <cellStyle name="Commentaire 3 14" xfId="2101"/>
    <cellStyle name="Commentaire 3 15" xfId="2102"/>
    <cellStyle name="Commentaire 3 16" xfId="2103"/>
    <cellStyle name="Commentaire 3 17" xfId="2104"/>
    <cellStyle name="Commentaire 3 18" xfId="2105"/>
    <cellStyle name="Commentaire 3 19" xfId="2106"/>
    <cellStyle name="Commentaire 3 2" xfId="2107"/>
    <cellStyle name="Commentaire 3 2 2" xfId="4740"/>
    <cellStyle name="Commentaire 3 2 3" xfId="4741"/>
    <cellStyle name="Commentaire 3 20" xfId="2108"/>
    <cellStyle name="Commentaire 3 21" xfId="2109"/>
    <cellStyle name="Commentaire 3 22" xfId="2110"/>
    <cellStyle name="Commentaire 3 23" xfId="2111"/>
    <cellStyle name="Commentaire 3 24" xfId="2112"/>
    <cellStyle name="Commentaire 3 25" xfId="2113"/>
    <cellStyle name="Commentaire 3 26" xfId="2114"/>
    <cellStyle name="Commentaire 3 27" xfId="2115"/>
    <cellStyle name="Commentaire 3 28" xfId="2116"/>
    <cellStyle name="Commentaire 3 29" xfId="2117"/>
    <cellStyle name="Commentaire 3 3" xfId="2118"/>
    <cellStyle name="Commentaire 3 3 2" xfId="4742"/>
    <cellStyle name="Commentaire 3 3 3" xfId="4743"/>
    <cellStyle name="Commentaire 3 30" xfId="2119"/>
    <cellStyle name="Commentaire 3 31" xfId="2120"/>
    <cellStyle name="Commentaire 3 32" xfId="2121"/>
    <cellStyle name="Commentaire 3 4" xfId="2122"/>
    <cellStyle name="Commentaire 3 4 2" xfId="4744"/>
    <cellStyle name="Commentaire 3 4 3" xfId="4745"/>
    <cellStyle name="Commentaire 3 5" xfId="2123"/>
    <cellStyle name="Commentaire 3 6" xfId="2124"/>
    <cellStyle name="Commentaire 3 7" xfId="2125"/>
    <cellStyle name="Commentaire 3 8" xfId="2126"/>
    <cellStyle name="Commentaire 3 9" xfId="2127"/>
    <cellStyle name="Commentaire 30" xfId="2128"/>
    <cellStyle name="Commentaire 30 2" xfId="2129"/>
    <cellStyle name="Commentaire 31" xfId="2130"/>
    <cellStyle name="Commentaire 31 2" xfId="2131"/>
    <cellStyle name="Commentaire 32" xfId="2132"/>
    <cellStyle name="Commentaire 33" xfId="2133"/>
    <cellStyle name="Commentaire 34" xfId="2134"/>
    <cellStyle name="Commentaire 35" xfId="2135"/>
    <cellStyle name="Commentaire 36" xfId="2136"/>
    <cellStyle name="Commentaire 37" xfId="2137"/>
    <cellStyle name="Commentaire 38" xfId="2138"/>
    <cellStyle name="Commentaire 39" xfId="2139"/>
    <cellStyle name="Commentaire 4" xfId="2140"/>
    <cellStyle name="Commentaire 4 10" xfId="2141"/>
    <cellStyle name="Commentaire 4 11" xfId="2142"/>
    <cellStyle name="Commentaire 4 12" xfId="2143"/>
    <cellStyle name="Commentaire 4 13" xfId="2144"/>
    <cellStyle name="Commentaire 4 14" xfId="2145"/>
    <cellStyle name="Commentaire 4 15" xfId="2146"/>
    <cellStyle name="Commentaire 4 16" xfId="2147"/>
    <cellStyle name="Commentaire 4 17" xfId="2148"/>
    <cellStyle name="Commentaire 4 18" xfId="2149"/>
    <cellStyle name="Commentaire 4 19" xfId="2150"/>
    <cellStyle name="Commentaire 4 2" xfId="2151"/>
    <cellStyle name="Commentaire 4 20" xfId="2152"/>
    <cellStyle name="Commentaire 4 21" xfId="2153"/>
    <cellStyle name="Commentaire 4 22" xfId="2154"/>
    <cellStyle name="Commentaire 4 23" xfId="2155"/>
    <cellStyle name="Commentaire 4 24" xfId="2156"/>
    <cellStyle name="Commentaire 4 25" xfId="2157"/>
    <cellStyle name="Commentaire 4 26" xfId="2158"/>
    <cellStyle name="Commentaire 4 27" xfId="2159"/>
    <cellStyle name="Commentaire 4 28" xfId="2160"/>
    <cellStyle name="Commentaire 4 29" xfId="2161"/>
    <cellStyle name="Commentaire 4 3" xfId="2162"/>
    <cellStyle name="Commentaire 4 30" xfId="2163"/>
    <cellStyle name="Commentaire 4 31" xfId="2164"/>
    <cellStyle name="Commentaire 4 32" xfId="2165"/>
    <cellStyle name="Commentaire 4 33" xfId="6322"/>
    <cellStyle name="Commentaire 4 4" xfId="2166"/>
    <cellStyle name="Commentaire 4 5" xfId="2167"/>
    <cellStyle name="Commentaire 4 6" xfId="2168"/>
    <cellStyle name="Commentaire 4 7" xfId="2169"/>
    <cellStyle name="Commentaire 4 8" xfId="2170"/>
    <cellStyle name="Commentaire 4 9" xfId="2171"/>
    <cellStyle name="Commentaire 40" xfId="5807"/>
    <cellStyle name="Commentaire 5" xfId="2172"/>
    <cellStyle name="Commentaire 5 10" xfId="2173"/>
    <cellStyle name="Commentaire 5 11" xfId="2174"/>
    <cellStyle name="Commentaire 5 12" xfId="2175"/>
    <cellStyle name="Commentaire 5 13" xfId="2176"/>
    <cellStyle name="Commentaire 5 14" xfId="2177"/>
    <cellStyle name="Commentaire 5 15" xfId="2178"/>
    <cellStyle name="Commentaire 5 16" xfId="2179"/>
    <cellStyle name="Commentaire 5 17" xfId="2180"/>
    <cellStyle name="Commentaire 5 18" xfId="2181"/>
    <cellStyle name="Commentaire 5 19" xfId="2182"/>
    <cellStyle name="Commentaire 5 2" xfId="2183"/>
    <cellStyle name="Commentaire 5 20" xfId="2184"/>
    <cellStyle name="Commentaire 5 21" xfId="2185"/>
    <cellStyle name="Commentaire 5 22" xfId="2186"/>
    <cellStyle name="Commentaire 5 23" xfId="2187"/>
    <cellStyle name="Commentaire 5 24" xfId="2188"/>
    <cellStyle name="Commentaire 5 25" xfId="2189"/>
    <cellStyle name="Commentaire 5 26" xfId="2190"/>
    <cellStyle name="Commentaire 5 27" xfId="2191"/>
    <cellStyle name="Commentaire 5 28" xfId="2192"/>
    <cellStyle name="Commentaire 5 29" xfId="2193"/>
    <cellStyle name="Commentaire 5 3" xfId="2194"/>
    <cellStyle name="Commentaire 5 30" xfId="2195"/>
    <cellStyle name="Commentaire 5 31" xfId="2196"/>
    <cellStyle name="Commentaire 5 32" xfId="2197"/>
    <cellStyle name="Commentaire 5 4" xfId="2198"/>
    <cellStyle name="Commentaire 5 5" xfId="2199"/>
    <cellStyle name="Commentaire 5 6" xfId="2200"/>
    <cellStyle name="Commentaire 5 7" xfId="2201"/>
    <cellStyle name="Commentaire 5 8" xfId="2202"/>
    <cellStyle name="Commentaire 5 9" xfId="2203"/>
    <cellStyle name="Commentaire 6" xfId="2204"/>
    <cellStyle name="Commentaire 6 10" xfId="2205"/>
    <cellStyle name="Commentaire 6 11" xfId="2206"/>
    <cellStyle name="Commentaire 6 12" xfId="2207"/>
    <cellStyle name="Commentaire 6 13" xfId="2208"/>
    <cellStyle name="Commentaire 6 14" xfId="2209"/>
    <cellStyle name="Commentaire 6 15" xfId="2210"/>
    <cellStyle name="Commentaire 6 16" xfId="2211"/>
    <cellStyle name="Commentaire 6 17" xfId="2212"/>
    <cellStyle name="Commentaire 6 18" xfId="2213"/>
    <cellStyle name="Commentaire 6 19" xfId="2214"/>
    <cellStyle name="Commentaire 6 2" xfId="2215"/>
    <cellStyle name="Commentaire 6 20" xfId="2216"/>
    <cellStyle name="Commentaire 6 21" xfId="2217"/>
    <cellStyle name="Commentaire 6 22" xfId="2218"/>
    <cellStyle name="Commentaire 6 23" xfId="2219"/>
    <cellStyle name="Commentaire 6 24" xfId="2220"/>
    <cellStyle name="Commentaire 6 25" xfId="2221"/>
    <cellStyle name="Commentaire 6 26" xfId="2222"/>
    <cellStyle name="Commentaire 6 27" xfId="2223"/>
    <cellStyle name="Commentaire 6 28" xfId="2224"/>
    <cellStyle name="Commentaire 6 29" xfId="2225"/>
    <cellStyle name="Commentaire 6 3" xfId="2226"/>
    <cellStyle name="Commentaire 6 30" xfId="2227"/>
    <cellStyle name="Commentaire 6 31" xfId="2228"/>
    <cellStyle name="Commentaire 6 32" xfId="2229"/>
    <cellStyle name="Commentaire 6 4" xfId="2230"/>
    <cellStyle name="Commentaire 6 5" xfId="2231"/>
    <cellStyle name="Commentaire 6 6" xfId="2232"/>
    <cellStyle name="Commentaire 6 7" xfId="2233"/>
    <cellStyle name="Commentaire 6 8" xfId="2234"/>
    <cellStyle name="Commentaire 6 9" xfId="2235"/>
    <cellStyle name="Commentaire 7" xfId="2236"/>
    <cellStyle name="Commentaire 7 10" xfId="2237"/>
    <cellStyle name="Commentaire 7 11" xfId="2238"/>
    <cellStyle name="Commentaire 7 12" xfId="2239"/>
    <cellStyle name="Commentaire 7 13" xfId="2240"/>
    <cellStyle name="Commentaire 7 14" xfId="2241"/>
    <cellStyle name="Commentaire 7 15" xfId="2242"/>
    <cellStyle name="Commentaire 7 16" xfId="2243"/>
    <cellStyle name="Commentaire 7 17" xfId="2244"/>
    <cellStyle name="Commentaire 7 18" xfId="2245"/>
    <cellStyle name="Commentaire 7 19" xfId="2246"/>
    <cellStyle name="Commentaire 7 2" xfId="2247"/>
    <cellStyle name="Commentaire 7 20" xfId="2248"/>
    <cellStyle name="Commentaire 7 3" xfId="2249"/>
    <cellStyle name="Commentaire 7 4" xfId="2250"/>
    <cellStyle name="Commentaire 7 5" xfId="2251"/>
    <cellStyle name="Commentaire 7 6" xfId="2252"/>
    <cellStyle name="Commentaire 7 7" xfId="2253"/>
    <cellStyle name="Commentaire 7 8" xfId="2254"/>
    <cellStyle name="Commentaire 7 9" xfId="2255"/>
    <cellStyle name="Commentaire 8" xfId="2256"/>
    <cellStyle name="Commentaire 8 10" xfId="2257"/>
    <cellStyle name="Commentaire 8 11" xfId="2258"/>
    <cellStyle name="Commentaire 8 12" xfId="2259"/>
    <cellStyle name="Commentaire 8 13" xfId="2260"/>
    <cellStyle name="Commentaire 8 14" xfId="2261"/>
    <cellStyle name="Commentaire 8 15" xfId="2262"/>
    <cellStyle name="Commentaire 8 16" xfId="2263"/>
    <cellStyle name="Commentaire 8 17" xfId="2264"/>
    <cellStyle name="Commentaire 8 18" xfId="2265"/>
    <cellStyle name="Commentaire 8 19" xfId="2266"/>
    <cellStyle name="Commentaire 8 2" xfId="2267"/>
    <cellStyle name="Commentaire 8 20" xfId="2268"/>
    <cellStyle name="Commentaire 8 3" xfId="2269"/>
    <cellStyle name="Commentaire 8 4" xfId="2270"/>
    <cellStyle name="Commentaire 8 5" xfId="2271"/>
    <cellStyle name="Commentaire 8 6" xfId="2272"/>
    <cellStyle name="Commentaire 8 7" xfId="2273"/>
    <cellStyle name="Commentaire 8 8" xfId="2274"/>
    <cellStyle name="Commentaire 8 9" xfId="2275"/>
    <cellStyle name="Commentaire 9" xfId="2276"/>
    <cellStyle name="Commentaire 9 10" xfId="2277"/>
    <cellStyle name="Commentaire 9 11" xfId="2278"/>
    <cellStyle name="Commentaire 9 12" xfId="2279"/>
    <cellStyle name="Commentaire 9 13" xfId="2280"/>
    <cellStyle name="Commentaire 9 14" xfId="2281"/>
    <cellStyle name="Commentaire 9 15" xfId="2282"/>
    <cellStyle name="Commentaire 9 16" xfId="2283"/>
    <cellStyle name="Commentaire 9 17" xfId="2284"/>
    <cellStyle name="Commentaire 9 18" xfId="2285"/>
    <cellStyle name="Commentaire 9 19" xfId="2286"/>
    <cellStyle name="Commentaire 9 2" xfId="2287"/>
    <cellStyle name="Commentaire 9 20" xfId="2288"/>
    <cellStyle name="Commentaire 9 3" xfId="2289"/>
    <cellStyle name="Commentaire 9 4" xfId="2290"/>
    <cellStyle name="Commentaire 9 5" xfId="2291"/>
    <cellStyle name="Commentaire 9 6" xfId="2292"/>
    <cellStyle name="Commentaire 9 7" xfId="2293"/>
    <cellStyle name="Commentaire 9 8" xfId="2294"/>
    <cellStyle name="Commentaire 9 9" xfId="2295"/>
    <cellStyle name="Copy Decimal 0" xfId="5550"/>
    <cellStyle name="Copy Decimal 0 2" xfId="5551"/>
    <cellStyle name="Copy Decimal 0,00" xfId="5552"/>
    <cellStyle name="Copy Decimal 0,00 2" xfId="5553"/>
    <cellStyle name="Copy Decimal 0,00 3" xfId="5554"/>
    <cellStyle name="Copy Decimal 0_Durchrechnung MEU" xfId="5555"/>
    <cellStyle name="Copy Percent 0" xfId="5556"/>
    <cellStyle name="Copy Percent 0 2" xfId="5557"/>
    <cellStyle name="Copy Percent 0,00" xfId="5558"/>
    <cellStyle name="Copy Percent 0_newbActu" xfId="5559"/>
    <cellStyle name="Currency [0]" xfId="5560"/>
    <cellStyle name="Currency [0] 2" xfId="5561"/>
    <cellStyle name="Currency [1]" xfId="5562"/>
    <cellStyle name="Currency [2]" xfId="5563"/>
    <cellStyle name="Currency_Acquisition stats" xfId="5564"/>
    <cellStyle name="Date" xfId="5565"/>
    <cellStyle name="Date [mm-d-yyyy]" xfId="5566"/>
    <cellStyle name="Date [mm-d-yyyy] 2" xfId="5567"/>
    <cellStyle name="Date [mmm-d-yyyy]" xfId="5568"/>
    <cellStyle name="Date [mmm-d-yyyy] 2" xfId="5569"/>
    <cellStyle name="Date [mmm-yyyy]" xfId="5570"/>
    <cellStyle name="Date [mmm-yyyy] 2" xfId="5571"/>
    <cellStyle name="Date_Actu2" xfId="5572"/>
    <cellStyle name="Date2" xfId="5573"/>
    <cellStyle name="Decimal 0,0" xfId="5574"/>
    <cellStyle name="Decimal 0,0 2" xfId="5575"/>
    <cellStyle name="Decimal 0,00" xfId="5576"/>
    <cellStyle name="Decimal 0,00 2" xfId="5577"/>
    <cellStyle name="Decimal 0,00 3" xfId="5578"/>
    <cellStyle name="Decimal 0,0000" xfId="5579"/>
    <cellStyle name="Decimal 0,0000 2" xfId="5580"/>
    <cellStyle name="DESIGNATION" xfId="5912"/>
    <cellStyle name="Dezimal [+line]" xfId="5581"/>
    <cellStyle name="Dezimal [0]_Acquisition stats" xfId="5582"/>
    <cellStyle name="Dezimal_Acquisition stats" xfId="5583"/>
    <cellStyle name="dimension" xfId="5913"/>
    <cellStyle name="egale" xfId="5914"/>
    <cellStyle name="Eingabe" xfId="5584"/>
    <cellStyle name="Énfasis1" xfId="5789"/>
    <cellStyle name="Énfasis2" xfId="5790"/>
    <cellStyle name="Énfasis3" xfId="5791"/>
    <cellStyle name="Énfasis4" xfId="5792"/>
    <cellStyle name="Énfasis5" xfId="5793"/>
    <cellStyle name="Énfasis6" xfId="5794"/>
    <cellStyle name="Entrée 10 2" xfId="2297"/>
    <cellStyle name="Entrée 11 2" xfId="2298"/>
    <cellStyle name="Entrée 12 2" xfId="2299"/>
    <cellStyle name="Entrée 13 2" xfId="2300"/>
    <cellStyle name="Entrée 14 2" xfId="2301"/>
    <cellStyle name="Entrée 15 2" xfId="2302"/>
    <cellStyle name="Entrée 16 2" xfId="2303"/>
    <cellStyle name="Entrée 17 2" xfId="2304"/>
    <cellStyle name="Entrée 18 2" xfId="2305"/>
    <cellStyle name="Entrée 19 2" xfId="2306"/>
    <cellStyle name="Entrée 2" xfId="2307"/>
    <cellStyle name="Entrée 2 2" xfId="2308"/>
    <cellStyle name="Entrée 2 2 2" xfId="4746"/>
    <cellStyle name="Entrée 2 2 2 2" xfId="4747"/>
    <cellStyle name="Entrée 2 2 2 2 2" xfId="4748"/>
    <cellStyle name="Entrée 2 2 2 2 2 2" xfId="4749"/>
    <cellStyle name="Entrée 2 2 2 2 2 2 2" xfId="5859"/>
    <cellStyle name="Entrée 2 2 2 2 2 3" xfId="4750"/>
    <cellStyle name="Entrée 2 2 2 2 3" xfId="4751"/>
    <cellStyle name="Entrée 2 2 2 3" xfId="4752"/>
    <cellStyle name="Entrée 2 2 2 4" xfId="4753"/>
    <cellStyle name="Entrée 2 2 2 5" xfId="4754"/>
    <cellStyle name="Entrée 2 2 2 6" xfId="4755"/>
    <cellStyle name="Entrée 2 2 3" xfId="4756"/>
    <cellStyle name="Entrée 2 2 4" xfId="4757"/>
    <cellStyle name="Entrée 2 2 5" xfId="4758"/>
    <cellStyle name="Entrée 2 2 6" xfId="4759"/>
    <cellStyle name="Entrée 2 3" xfId="2309"/>
    <cellStyle name="Entrée 2 4" xfId="4760"/>
    <cellStyle name="Entrée 2 5" xfId="4761"/>
    <cellStyle name="Entrée 2 6" xfId="4762"/>
    <cellStyle name="Entrée 2 7" xfId="4763"/>
    <cellStyle name="Entrée 2_210-TABLEAU SHO SUNCITY du 27-04-12" xfId="4764"/>
    <cellStyle name="Entrée 20 2" xfId="2310"/>
    <cellStyle name="Entrée 21 2" xfId="2311"/>
    <cellStyle name="Entrée 22 2" xfId="2312"/>
    <cellStyle name="Entrée 23 2" xfId="2313"/>
    <cellStyle name="Entrée 24 2" xfId="2314"/>
    <cellStyle name="Entrée 25 2" xfId="2315"/>
    <cellStyle name="Entrée 26 2" xfId="2316"/>
    <cellStyle name="Entrée 27 2" xfId="2317"/>
    <cellStyle name="Entrée 28 2" xfId="2318"/>
    <cellStyle name="Entrée 29 2" xfId="2319"/>
    <cellStyle name="Entrée 3" xfId="2320"/>
    <cellStyle name="Entrée 3 2" xfId="2321"/>
    <cellStyle name="Entrée 3 3" xfId="4765"/>
    <cellStyle name="Entrée 3 4" xfId="4766"/>
    <cellStyle name="Entrée 3 5" xfId="4767"/>
    <cellStyle name="Entrée 3 6" xfId="4768"/>
    <cellStyle name="Entrée 3 7" xfId="4769"/>
    <cellStyle name="Entrée 3 8" xfId="6323"/>
    <cellStyle name="Entrée 30 2" xfId="2322"/>
    <cellStyle name="Entrée 31 2" xfId="2323"/>
    <cellStyle name="Entrée 4" xfId="2324"/>
    <cellStyle name="Entrée 4 2" xfId="2325"/>
    <cellStyle name="Entrée 4 3" xfId="4770"/>
    <cellStyle name="Entrée 4 4" xfId="4771"/>
    <cellStyle name="Entrée 4 5" xfId="4772"/>
    <cellStyle name="Entrée 4 6" xfId="4773"/>
    <cellStyle name="Entrée 4 7" xfId="4774"/>
    <cellStyle name="Entrée 5" xfId="2326"/>
    <cellStyle name="Entrée 5 2" xfId="2327"/>
    <cellStyle name="Entrée 5 3" xfId="4775"/>
    <cellStyle name="Entrée 5 4" xfId="4776"/>
    <cellStyle name="Entrée 5 5" xfId="4777"/>
    <cellStyle name="Entrée 5 6" xfId="4778"/>
    <cellStyle name="Entrée 5 7" xfId="4779"/>
    <cellStyle name="Entrée 6" xfId="2328"/>
    <cellStyle name="Entrée 6 2" xfId="2329"/>
    <cellStyle name="Entrée 6 3" xfId="4780"/>
    <cellStyle name="Entrée 6 4" xfId="4781"/>
    <cellStyle name="Entrée 6 5" xfId="4782"/>
    <cellStyle name="Entrée 6 6" xfId="4783"/>
    <cellStyle name="Entrée 6 7" xfId="4784"/>
    <cellStyle name="Entrée 7" xfId="2330"/>
    <cellStyle name="Entrée 7 2" xfId="2331"/>
    <cellStyle name="Entrée 7 3" xfId="4785"/>
    <cellStyle name="Entrée 7 4" xfId="4786"/>
    <cellStyle name="Entrée 7 5" xfId="4787"/>
    <cellStyle name="Entrée 7 6" xfId="4788"/>
    <cellStyle name="Entrée 7 7" xfId="4789"/>
    <cellStyle name="Entrée 8" xfId="2332"/>
    <cellStyle name="Entrée 8 2" xfId="2333"/>
    <cellStyle name="Entrée 8 3" xfId="4790"/>
    <cellStyle name="Entrée 8 4" xfId="4791"/>
    <cellStyle name="Entrée 8 5" xfId="4792"/>
    <cellStyle name="Entrée 8 6" xfId="4793"/>
    <cellStyle name="Entrée 8 7" xfId="4794"/>
    <cellStyle name="Entrée 9" xfId="2296"/>
    <cellStyle name="Entrée 9 2" xfId="2334"/>
    <cellStyle name="Entrée 9 3" xfId="4795"/>
    <cellStyle name="Entrée 9 4" xfId="4796"/>
    <cellStyle name="Entrée 9 5" xfId="4797"/>
    <cellStyle name="Entrée 9 6" xfId="4798"/>
    <cellStyle name="Entrée 9 7" xfId="4799"/>
    <cellStyle name="entry box" xfId="5585"/>
    <cellStyle name="entry box 2" xfId="5586"/>
    <cellStyle name="Euro" xfId="2335"/>
    <cellStyle name="Euro 10" xfId="2336"/>
    <cellStyle name="Euro 11" xfId="2337"/>
    <cellStyle name="Euro 12" xfId="2338"/>
    <cellStyle name="Euro 13" xfId="2339"/>
    <cellStyle name="Euro 14" xfId="2340"/>
    <cellStyle name="Euro 15" xfId="2341"/>
    <cellStyle name="Euro 16" xfId="2342"/>
    <cellStyle name="Euro 17" xfId="2343"/>
    <cellStyle name="Euro 18" xfId="2344"/>
    <cellStyle name="Euro 19" xfId="2345"/>
    <cellStyle name="Euro 2" xfId="2346"/>
    <cellStyle name="Euro 2 10" xfId="2347"/>
    <cellStyle name="Euro 2 11" xfId="2348"/>
    <cellStyle name="Euro 2 12" xfId="2349"/>
    <cellStyle name="Euro 2 13" xfId="2350"/>
    <cellStyle name="Euro 2 14" xfId="2351"/>
    <cellStyle name="Euro 2 15" xfId="2352"/>
    <cellStyle name="Euro 2 16" xfId="2353"/>
    <cellStyle name="Euro 2 17" xfId="2354"/>
    <cellStyle name="Euro 2 2" xfId="2355"/>
    <cellStyle name="Euro 2 3" xfId="2356"/>
    <cellStyle name="Euro 2 4" xfId="2357"/>
    <cellStyle name="Euro 2 5" xfId="2358"/>
    <cellStyle name="Euro 2 6" xfId="2359"/>
    <cellStyle name="Euro 2 7" xfId="2360"/>
    <cellStyle name="Euro 2 8" xfId="2361"/>
    <cellStyle name="Euro 2 9" xfId="2362"/>
    <cellStyle name="Euro 20" xfId="2363"/>
    <cellStyle name="Euro 21" xfId="2364"/>
    <cellStyle name="Euro 22" xfId="2365"/>
    <cellStyle name="Euro 23" xfId="2366"/>
    <cellStyle name="Euro 24" xfId="2367"/>
    <cellStyle name="Euro 25" xfId="2368"/>
    <cellStyle name="Euro 26" xfId="2369"/>
    <cellStyle name="Euro 27" xfId="2370"/>
    <cellStyle name="Euro 28" xfId="2371"/>
    <cellStyle name="Euro 29" xfId="2372"/>
    <cellStyle name="Euro 3" xfId="2373"/>
    <cellStyle name="Euro 3 10" xfId="2374"/>
    <cellStyle name="Euro 3 11" xfId="2375"/>
    <cellStyle name="Euro 3 12" xfId="2376"/>
    <cellStyle name="Euro 3 13" xfId="2377"/>
    <cellStyle name="Euro 3 14" xfId="2378"/>
    <cellStyle name="Euro 3 15" xfId="2379"/>
    <cellStyle name="Euro 3 16" xfId="2380"/>
    <cellStyle name="Euro 3 17" xfId="2381"/>
    <cellStyle name="Euro 3 2" xfId="2382"/>
    <cellStyle name="Euro 3 3" xfId="2383"/>
    <cellStyle name="Euro 3 4" xfId="2384"/>
    <cellStyle name="Euro 3 5" xfId="2385"/>
    <cellStyle name="Euro 3 6" xfId="2386"/>
    <cellStyle name="Euro 3 7" xfId="2387"/>
    <cellStyle name="Euro 3 8" xfId="2388"/>
    <cellStyle name="Euro 3 9" xfId="2389"/>
    <cellStyle name="Euro 30" xfId="2390"/>
    <cellStyle name="Euro 31" xfId="2391"/>
    <cellStyle name="Euro 32" xfId="2392"/>
    <cellStyle name="Euro 33" xfId="2393"/>
    <cellStyle name="Euro 34" xfId="2394"/>
    <cellStyle name="Euro 35" xfId="2395"/>
    <cellStyle name="Euro 4" xfId="2396"/>
    <cellStyle name="Euro 4 10" xfId="2397"/>
    <cellStyle name="Euro 4 11" xfId="2398"/>
    <cellStyle name="Euro 4 12" xfId="2399"/>
    <cellStyle name="Euro 4 13" xfId="2400"/>
    <cellStyle name="Euro 4 14" xfId="2401"/>
    <cellStyle name="Euro 4 15" xfId="2402"/>
    <cellStyle name="Euro 4 16" xfId="2403"/>
    <cellStyle name="Euro 4 17" xfId="2404"/>
    <cellStyle name="Euro 4 2" xfId="2405"/>
    <cellStyle name="Euro 4 3" xfId="2406"/>
    <cellStyle name="Euro 4 4" xfId="2407"/>
    <cellStyle name="Euro 4 5" xfId="2408"/>
    <cellStyle name="Euro 4 6" xfId="2409"/>
    <cellStyle name="Euro 4 7" xfId="2410"/>
    <cellStyle name="Euro 4 8" xfId="2411"/>
    <cellStyle name="Euro 4 9" xfId="2412"/>
    <cellStyle name="Euro 5" xfId="2413"/>
    <cellStyle name="Euro 5 10" xfId="2414"/>
    <cellStyle name="Euro 5 11" xfId="2415"/>
    <cellStyle name="Euro 5 12" xfId="2416"/>
    <cellStyle name="Euro 5 13" xfId="2417"/>
    <cellStyle name="Euro 5 14" xfId="2418"/>
    <cellStyle name="Euro 5 15" xfId="2419"/>
    <cellStyle name="Euro 5 16" xfId="2420"/>
    <cellStyle name="Euro 5 17" xfId="2421"/>
    <cellStyle name="Euro 5 18" xfId="6324"/>
    <cellStyle name="Euro 5 2" xfId="2422"/>
    <cellStyle name="Euro 5 3" xfId="2423"/>
    <cellStyle name="Euro 5 4" xfId="2424"/>
    <cellStyle name="Euro 5 5" xfId="2425"/>
    <cellStyle name="Euro 5 6" xfId="2426"/>
    <cellStyle name="Euro 5 7" xfId="2427"/>
    <cellStyle name="Euro 5 8" xfId="2428"/>
    <cellStyle name="Euro 5 9" xfId="2429"/>
    <cellStyle name="Euro 6" xfId="2430"/>
    <cellStyle name="Euro 6 2" xfId="4800"/>
    <cellStyle name="Euro 6 3" xfId="4801"/>
    <cellStyle name="Euro 6 4" xfId="4802"/>
    <cellStyle name="Euro 6 5" xfId="4803"/>
    <cellStyle name="Euro 6 6" xfId="4804"/>
    <cellStyle name="Euro 6 7" xfId="4805"/>
    <cellStyle name="Euro 7" xfId="2431"/>
    <cellStyle name="Euro 8" xfId="2432"/>
    <cellStyle name="Euro 9" xfId="2433"/>
    <cellStyle name="Euro_1BP etanch  parcelle 21" xfId="5915"/>
    <cellStyle name="Excel Built-in Normal" xfId="6244"/>
    <cellStyle name="Explanatory Text" xfId="5795"/>
    <cellStyle name="F2" xfId="5587"/>
    <cellStyle name="F2 2" xfId="5588"/>
    <cellStyle name="F3" xfId="5589"/>
    <cellStyle name="F3 2" xfId="5590"/>
    <cellStyle name="F4" xfId="5591"/>
    <cellStyle name="F4 2" xfId="5592"/>
    <cellStyle name="F5" xfId="5593"/>
    <cellStyle name="F5 2" xfId="5594"/>
    <cellStyle name="F6" xfId="5595"/>
    <cellStyle name="F6 2" xfId="5596"/>
    <cellStyle name="F7" xfId="5597"/>
    <cellStyle name="F7 2" xfId="5598"/>
    <cellStyle name="F8" xfId="5599"/>
    <cellStyle name="F8 2" xfId="5600"/>
    <cellStyle name="Fixed [0]" xfId="5601"/>
    <cellStyle name="Fixed [0] 2" xfId="5602"/>
    <cellStyle name="Followed Hyperlink_financing modelsc1" xfId="5603"/>
    <cellStyle name="Formula" xfId="5604"/>
    <cellStyle name="Formula 2" xfId="5605"/>
    <cellStyle name="Good" xfId="5796"/>
    <cellStyle name="Good 2" xfId="6287"/>
    <cellStyle name="Grey" xfId="5606"/>
    <cellStyle name="header" xfId="5607"/>
    <cellStyle name="Header Total" xfId="5608"/>
    <cellStyle name="Header1" xfId="5609"/>
    <cellStyle name="Header1 2" xfId="5610"/>
    <cellStyle name="Header1 3" xfId="6288"/>
    <cellStyle name="Header2" xfId="5611"/>
    <cellStyle name="Header2 2" xfId="5612"/>
    <cellStyle name="Header2 3" xfId="6289"/>
    <cellStyle name="Header3" xfId="5613"/>
    <cellStyle name="Header3 2" xfId="5614"/>
    <cellStyle name="Heading" xfId="5615"/>
    <cellStyle name="Heading 1" xfId="5616"/>
    <cellStyle name="Heading 1 2" xfId="5617"/>
    <cellStyle name="Heading 1 3" xfId="6290"/>
    <cellStyle name="Heading 2" xfId="5618"/>
    <cellStyle name="Heading 2 2" xfId="5619"/>
    <cellStyle name="Heading 2 3" xfId="6291"/>
    <cellStyle name="Heading 3" xfId="5620"/>
    <cellStyle name="Heading 3 2" xfId="6292"/>
    <cellStyle name="Heading 4" xfId="5621"/>
    <cellStyle name="Heading 4 2" xfId="6293"/>
    <cellStyle name="Heading 5" xfId="5622"/>
    <cellStyle name="Heading I" xfId="5623"/>
    <cellStyle name="Heading_Bid (2)" xfId="5624"/>
    <cellStyle name="Headline1" xfId="5625"/>
    <cellStyle name="Headline1 2" xfId="5626"/>
    <cellStyle name="Headline2" xfId="5627"/>
    <cellStyle name="Headline2 2" xfId="5628"/>
    <cellStyle name="Headline3" xfId="5629"/>
    <cellStyle name="Headline3 2" xfId="5630"/>
    <cellStyle name="Hidden Decimal 0,00" xfId="5631"/>
    <cellStyle name="Hyperlink_financing modelsc1" xfId="5632"/>
    <cellStyle name="Input" xfId="5633"/>
    <cellStyle name="Input [%]" xfId="5634"/>
    <cellStyle name="Input [%0]" xfId="5635"/>
    <cellStyle name="Input [%0] 2" xfId="5636"/>
    <cellStyle name="Input [%00]" xfId="5637"/>
    <cellStyle name="Input [0]" xfId="5638"/>
    <cellStyle name="Input [0] 2" xfId="5639"/>
    <cellStyle name="Input [00]" xfId="5640"/>
    <cellStyle name="Input [yellow]" xfId="5641"/>
    <cellStyle name="Input 2" xfId="6294"/>
    <cellStyle name="Input 3" xfId="6276"/>
    <cellStyle name="Input Currency" xfId="5642"/>
    <cellStyle name="Input Decimal 0" xfId="5643"/>
    <cellStyle name="Input Decimal 0 2" xfId="5644"/>
    <cellStyle name="Input Decimal 0,00" xfId="5645"/>
    <cellStyle name="Input Decimal 0_7.2.3. CAPEX" xfId="5646"/>
    <cellStyle name="Input Normal" xfId="5647"/>
    <cellStyle name="Input Percent" xfId="5648"/>
    <cellStyle name="Input Percent 0" xfId="5649"/>
    <cellStyle name="Input Percent 0,00" xfId="5650"/>
    <cellStyle name="Input Percent 0_7.2.3. CAPEX" xfId="5651"/>
    <cellStyle name="Input Percent_newbActu" xfId="5652"/>
    <cellStyle name="Input Titles" xfId="5653"/>
    <cellStyle name="Input_BD Bois" xfId="5916"/>
    <cellStyle name="Insatisfaisant 10 2" xfId="2435"/>
    <cellStyle name="Insatisfaisant 11 2" xfId="2436"/>
    <cellStyle name="Insatisfaisant 12 2" xfId="2437"/>
    <cellStyle name="Insatisfaisant 13 2" xfId="2438"/>
    <cellStyle name="Insatisfaisant 14 2" xfId="2439"/>
    <cellStyle name="Insatisfaisant 15 2" xfId="2440"/>
    <cellStyle name="Insatisfaisant 16 2" xfId="2441"/>
    <cellStyle name="Insatisfaisant 17 2" xfId="2442"/>
    <cellStyle name="Insatisfaisant 18 2" xfId="2443"/>
    <cellStyle name="Insatisfaisant 19 2" xfId="2444"/>
    <cellStyle name="Insatisfaisant 2" xfId="2445"/>
    <cellStyle name="Insatisfaisant 2 2" xfId="2446"/>
    <cellStyle name="Insatisfaisant 2 2 2" xfId="4806"/>
    <cellStyle name="Insatisfaisant 2 2 2 2" xfId="4807"/>
    <cellStyle name="Insatisfaisant 2 2 2 2 2" xfId="4808"/>
    <cellStyle name="Insatisfaisant 2 2 2 2 2 2" xfId="4809"/>
    <cellStyle name="Insatisfaisant 2 2 2 2 2 2 2" xfId="5860"/>
    <cellStyle name="Insatisfaisant 2 2 2 2 2 3" xfId="4810"/>
    <cellStyle name="Insatisfaisant 2 2 2 2 3" xfId="4811"/>
    <cellStyle name="Insatisfaisant 2 2 2 3" xfId="4812"/>
    <cellStyle name="Insatisfaisant 2 2 2 4" xfId="4813"/>
    <cellStyle name="Insatisfaisant 2 2 2 5" xfId="4814"/>
    <cellStyle name="Insatisfaisant 2 2 2 6" xfId="4815"/>
    <cellStyle name="Insatisfaisant 2 2 3" xfId="4816"/>
    <cellStyle name="Insatisfaisant 2 2 4" xfId="4817"/>
    <cellStyle name="Insatisfaisant 2 2 5" xfId="4818"/>
    <cellStyle name="Insatisfaisant 2 2 6" xfId="4819"/>
    <cellStyle name="Insatisfaisant 2 3" xfId="2447"/>
    <cellStyle name="Insatisfaisant 2 4" xfId="4820"/>
    <cellStyle name="Insatisfaisant 2 5" xfId="4821"/>
    <cellStyle name="Insatisfaisant 2 6" xfId="4822"/>
    <cellStyle name="Insatisfaisant 2 7" xfId="4823"/>
    <cellStyle name="Insatisfaisant 20 2" xfId="2448"/>
    <cellStyle name="Insatisfaisant 21 2" xfId="2449"/>
    <cellStyle name="Insatisfaisant 22 2" xfId="2450"/>
    <cellStyle name="Insatisfaisant 23 2" xfId="2451"/>
    <cellStyle name="Insatisfaisant 24 2" xfId="2452"/>
    <cellStyle name="Insatisfaisant 25 2" xfId="2453"/>
    <cellStyle name="Insatisfaisant 26 2" xfId="2454"/>
    <cellStyle name="Insatisfaisant 27 2" xfId="2455"/>
    <cellStyle name="Insatisfaisant 28 2" xfId="2456"/>
    <cellStyle name="Insatisfaisant 29 2" xfId="2457"/>
    <cellStyle name="Insatisfaisant 3" xfId="2458"/>
    <cellStyle name="Insatisfaisant 3 2" xfId="2459"/>
    <cellStyle name="Insatisfaisant 3 3" xfId="4824"/>
    <cellStyle name="Insatisfaisant 3 4" xfId="4825"/>
    <cellStyle name="Insatisfaisant 3 5" xfId="4826"/>
    <cellStyle name="Insatisfaisant 3 6" xfId="4827"/>
    <cellStyle name="Insatisfaisant 3 7" xfId="4828"/>
    <cellStyle name="Insatisfaisant 3 8" xfId="6325"/>
    <cellStyle name="Insatisfaisant 30 2" xfId="2460"/>
    <cellStyle name="Insatisfaisant 31 2" xfId="2461"/>
    <cellStyle name="Insatisfaisant 4" xfId="2462"/>
    <cellStyle name="Insatisfaisant 4 2" xfId="2463"/>
    <cellStyle name="Insatisfaisant 4 3" xfId="4829"/>
    <cellStyle name="Insatisfaisant 4 4" xfId="4830"/>
    <cellStyle name="Insatisfaisant 4 5" xfId="4831"/>
    <cellStyle name="Insatisfaisant 4 6" xfId="4832"/>
    <cellStyle name="Insatisfaisant 4 7" xfId="4833"/>
    <cellStyle name="Insatisfaisant 5" xfId="2464"/>
    <cellStyle name="Insatisfaisant 5 2" xfId="2465"/>
    <cellStyle name="Insatisfaisant 5 3" xfId="4834"/>
    <cellStyle name="Insatisfaisant 5 4" xfId="4835"/>
    <cellStyle name="Insatisfaisant 5 5" xfId="4836"/>
    <cellStyle name="Insatisfaisant 5 6" xfId="4837"/>
    <cellStyle name="Insatisfaisant 5 7" xfId="4838"/>
    <cellStyle name="Insatisfaisant 6" xfId="2466"/>
    <cellStyle name="Insatisfaisant 6 2" xfId="2467"/>
    <cellStyle name="Insatisfaisant 6 3" xfId="4839"/>
    <cellStyle name="Insatisfaisant 6 4" xfId="4840"/>
    <cellStyle name="Insatisfaisant 6 5" xfId="4841"/>
    <cellStyle name="Insatisfaisant 6 6" xfId="4842"/>
    <cellStyle name="Insatisfaisant 6 7" xfId="4843"/>
    <cellStyle name="Insatisfaisant 7" xfId="2468"/>
    <cellStyle name="Insatisfaisant 7 2" xfId="2469"/>
    <cellStyle name="Insatisfaisant 7 3" xfId="4844"/>
    <cellStyle name="Insatisfaisant 7 4" xfId="4845"/>
    <cellStyle name="Insatisfaisant 7 5" xfId="4846"/>
    <cellStyle name="Insatisfaisant 7 6" xfId="4847"/>
    <cellStyle name="Insatisfaisant 7 7" xfId="4848"/>
    <cellStyle name="Insatisfaisant 8" xfId="2470"/>
    <cellStyle name="Insatisfaisant 8 2" xfId="2471"/>
    <cellStyle name="Insatisfaisant 8 3" xfId="4849"/>
    <cellStyle name="Insatisfaisant 8 4" xfId="4850"/>
    <cellStyle name="Insatisfaisant 8 5" xfId="4851"/>
    <cellStyle name="Insatisfaisant 8 6" xfId="4852"/>
    <cellStyle name="Insatisfaisant 8 7" xfId="4853"/>
    <cellStyle name="Insatisfaisant 9" xfId="2434"/>
    <cellStyle name="Insatisfaisant 9 2" xfId="2472"/>
    <cellStyle name="Insatisfaisant 9 3" xfId="4854"/>
    <cellStyle name="Insatisfaisant 9 4" xfId="4855"/>
    <cellStyle name="Insatisfaisant 9 5" xfId="4856"/>
    <cellStyle name="Insatisfaisant 9 6" xfId="4857"/>
    <cellStyle name="Insatisfaisant 9 7" xfId="4858"/>
    <cellStyle name="J1" xfId="2473"/>
    <cellStyle name="JAMILA" xfId="2474"/>
    <cellStyle name="JAMILA 2" xfId="2475"/>
    <cellStyle name="JAMILA 2 10" xfId="2476"/>
    <cellStyle name="JAMILA 2 11" xfId="2477"/>
    <cellStyle name="JAMILA 2 12" xfId="2478"/>
    <cellStyle name="JAMILA 2 13" xfId="2479"/>
    <cellStyle name="JAMILA 2 14" xfId="2480"/>
    <cellStyle name="JAMILA 2 15" xfId="2481"/>
    <cellStyle name="JAMILA 2 2" xfId="2482"/>
    <cellStyle name="JAMILA 2 3" xfId="2483"/>
    <cellStyle name="JAMILA 2 4" xfId="2484"/>
    <cellStyle name="JAMILA 2 5" xfId="2485"/>
    <cellStyle name="JAMILA 2 6" xfId="2486"/>
    <cellStyle name="JAMILA 2 7" xfId="2487"/>
    <cellStyle name="JAMILA 2 8" xfId="2488"/>
    <cellStyle name="JAMILA 2 9" xfId="2489"/>
    <cellStyle name="JAMILA 3" xfId="2490"/>
    <cellStyle name="JAMILA 3 10" xfId="2491"/>
    <cellStyle name="JAMILA 3 11" xfId="2492"/>
    <cellStyle name="JAMILA 3 12" xfId="2493"/>
    <cellStyle name="JAMILA 3 13" xfId="2494"/>
    <cellStyle name="JAMILA 3 14" xfId="2495"/>
    <cellStyle name="JAMILA 3 15" xfId="2496"/>
    <cellStyle name="JAMILA 3 2" xfId="2497"/>
    <cellStyle name="JAMILA 3 3" xfId="2498"/>
    <cellStyle name="JAMILA 3 4" xfId="2499"/>
    <cellStyle name="JAMILA 3 5" xfId="2500"/>
    <cellStyle name="JAMILA 3 6" xfId="2501"/>
    <cellStyle name="JAMILA 3 7" xfId="2502"/>
    <cellStyle name="JAMILA 3 8" xfId="2503"/>
    <cellStyle name="JAMILA 3 9" xfId="2504"/>
    <cellStyle name="JAMILA 4" xfId="2505"/>
    <cellStyle name="JAMILA 4 10" xfId="2506"/>
    <cellStyle name="JAMILA 4 11" xfId="2507"/>
    <cellStyle name="JAMILA 4 12" xfId="2508"/>
    <cellStyle name="JAMILA 4 13" xfId="2509"/>
    <cellStyle name="JAMILA 4 14" xfId="2510"/>
    <cellStyle name="JAMILA 4 15" xfId="2511"/>
    <cellStyle name="JAMILA 4 2" xfId="2512"/>
    <cellStyle name="JAMILA 4 3" xfId="2513"/>
    <cellStyle name="JAMILA 4 4" xfId="2514"/>
    <cellStyle name="JAMILA 4 5" xfId="2515"/>
    <cellStyle name="JAMILA 4 6" xfId="2516"/>
    <cellStyle name="JAMILA 4 7" xfId="2517"/>
    <cellStyle name="JAMILA 4 8" xfId="2518"/>
    <cellStyle name="JAMILA 4 9" xfId="2519"/>
    <cellStyle name="JAMILA 5" xfId="2520"/>
    <cellStyle name="JAMILA 5 10" xfId="2521"/>
    <cellStyle name="JAMILA 5 11" xfId="2522"/>
    <cellStyle name="JAMILA 5 12" xfId="2523"/>
    <cellStyle name="JAMILA 5 13" xfId="2524"/>
    <cellStyle name="JAMILA 5 14" xfId="2525"/>
    <cellStyle name="JAMILA 5 15" xfId="2526"/>
    <cellStyle name="JAMILA 5 2" xfId="2527"/>
    <cellStyle name="JAMILA 5 3" xfId="2528"/>
    <cellStyle name="JAMILA 5 4" xfId="2529"/>
    <cellStyle name="JAMILA 5 5" xfId="2530"/>
    <cellStyle name="JAMILA 5 6" xfId="2531"/>
    <cellStyle name="JAMILA 5 7" xfId="2532"/>
    <cellStyle name="JAMILA 5 8" xfId="2533"/>
    <cellStyle name="JAMILA 5 9" xfId="2534"/>
    <cellStyle name="JAMILA 6" xfId="2535"/>
    <cellStyle name="JAMILA 6 10" xfId="2536"/>
    <cellStyle name="JAMILA 6 11" xfId="2537"/>
    <cellStyle name="JAMILA 6 12" xfId="2538"/>
    <cellStyle name="JAMILA 6 13" xfId="2539"/>
    <cellStyle name="JAMILA 6 14" xfId="2540"/>
    <cellStyle name="JAMILA 6 15" xfId="2541"/>
    <cellStyle name="JAMILA 6 2" xfId="2542"/>
    <cellStyle name="JAMILA 6 3" xfId="2543"/>
    <cellStyle name="JAMILA 6 4" xfId="2544"/>
    <cellStyle name="JAMILA 6 5" xfId="2545"/>
    <cellStyle name="JAMILA 6 6" xfId="2546"/>
    <cellStyle name="JAMILA 6 7" xfId="2547"/>
    <cellStyle name="JAMILA 6 8" xfId="2548"/>
    <cellStyle name="JAMILA 6 9" xfId="2549"/>
    <cellStyle name="lak" xfId="2550"/>
    <cellStyle name="lak 2" xfId="2551"/>
    <cellStyle name="lak 2 10" xfId="2552"/>
    <cellStyle name="lak 2 10 2" xfId="6694"/>
    <cellStyle name="lak 2 10 3" xfId="6912"/>
    <cellStyle name="lak 2 10 4" xfId="6517"/>
    <cellStyle name="lak 2 11" xfId="2553"/>
    <cellStyle name="lak 2 11 2" xfId="6695"/>
    <cellStyle name="lak 2 11 3" xfId="6911"/>
    <cellStyle name="lak 2 11 4" xfId="6518"/>
    <cellStyle name="lak 2 12" xfId="2554"/>
    <cellStyle name="lak 2 12 2" xfId="6696"/>
    <cellStyle name="lak 2 12 3" xfId="6910"/>
    <cellStyle name="lak 2 12 4" xfId="6519"/>
    <cellStyle name="lak 2 13" xfId="2555"/>
    <cellStyle name="lak 2 13 2" xfId="6697"/>
    <cellStyle name="lak 2 13 3" xfId="6654"/>
    <cellStyle name="lak 2 13 4" xfId="6655"/>
    <cellStyle name="lak 2 14" xfId="2556"/>
    <cellStyle name="lak 2 14 2" xfId="6698"/>
    <cellStyle name="lak 2 14 3" xfId="6653"/>
    <cellStyle name="lak 2 14 4" xfId="6656"/>
    <cellStyle name="lak 2 15" xfId="2557"/>
    <cellStyle name="lak 2 15 2" xfId="6699"/>
    <cellStyle name="lak 2 15 3" xfId="6909"/>
    <cellStyle name="lak 2 15 4" xfId="6520"/>
    <cellStyle name="lak 2 16" xfId="6693"/>
    <cellStyle name="lak 2 17" xfId="6913"/>
    <cellStyle name="lak 2 18" xfId="6516"/>
    <cellStyle name="lak 2 2" xfId="2558"/>
    <cellStyle name="lak 2 2 2" xfId="6700"/>
    <cellStyle name="lak 2 2 3" xfId="6908"/>
    <cellStyle name="lak 2 2 4" xfId="6521"/>
    <cellStyle name="lak 2 3" xfId="2559"/>
    <cellStyle name="lak 2 3 2" xfId="6701"/>
    <cellStyle name="lak 2 3 3" xfId="6907"/>
    <cellStyle name="lak 2 3 4" xfId="6522"/>
    <cellStyle name="lak 2 4" xfId="2560"/>
    <cellStyle name="lak 2 4 2" xfId="6702"/>
    <cellStyle name="lak 2 4 3" xfId="6906"/>
    <cellStyle name="lak 2 4 4" xfId="6523"/>
    <cellStyle name="lak 2 5" xfId="2561"/>
    <cellStyle name="lak 2 5 2" xfId="6703"/>
    <cellStyle name="lak 2 5 3" xfId="6905"/>
    <cellStyle name="lak 2 5 4" xfId="6524"/>
    <cellStyle name="lak 2 6" xfId="2562"/>
    <cellStyle name="lak 2 6 2" xfId="6704"/>
    <cellStyle name="lak 2 6 3" xfId="6652"/>
    <cellStyle name="lak 2 6 4" xfId="6657"/>
    <cellStyle name="lak 2 7" xfId="2563"/>
    <cellStyle name="lak 2 7 2" xfId="6705"/>
    <cellStyle name="lak 2 7 3" xfId="6651"/>
    <cellStyle name="lak 2 7 4" xfId="6658"/>
    <cellStyle name="lak 2 8" xfId="2564"/>
    <cellStyle name="lak 2 8 2" xfId="6706"/>
    <cellStyle name="lak 2 8 3" xfId="6650"/>
    <cellStyle name="lak 2 8 4" xfId="6659"/>
    <cellStyle name="lak 2 9" xfId="2565"/>
    <cellStyle name="lak 2 9 2" xfId="6707"/>
    <cellStyle name="lak 2 9 3" xfId="6649"/>
    <cellStyle name="lak 2 9 4" xfId="6660"/>
    <cellStyle name="lak 3" xfId="2566"/>
    <cellStyle name="lak 3 10" xfId="2567"/>
    <cellStyle name="lak 3 10 2" xfId="6709"/>
    <cellStyle name="lak 3 10 3" xfId="6904"/>
    <cellStyle name="lak 3 10 4" xfId="6525"/>
    <cellStyle name="lak 3 11" xfId="2568"/>
    <cellStyle name="lak 3 11 2" xfId="6710"/>
    <cellStyle name="lak 3 11 3" xfId="6903"/>
    <cellStyle name="lak 3 11 4" xfId="6526"/>
    <cellStyle name="lak 3 12" xfId="2569"/>
    <cellStyle name="lak 3 12 2" xfId="6711"/>
    <cellStyle name="lak 3 12 3" xfId="6902"/>
    <cellStyle name="lak 3 12 4" xfId="6527"/>
    <cellStyle name="lak 3 13" xfId="2570"/>
    <cellStyle name="lak 3 13 2" xfId="6712"/>
    <cellStyle name="lak 3 13 3" xfId="6901"/>
    <cellStyle name="lak 3 13 4" xfId="6528"/>
    <cellStyle name="lak 3 14" xfId="2571"/>
    <cellStyle name="lak 3 14 2" xfId="6713"/>
    <cellStyle name="lak 3 14 3" xfId="6900"/>
    <cellStyle name="lak 3 14 4" xfId="6529"/>
    <cellStyle name="lak 3 15" xfId="2572"/>
    <cellStyle name="lak 3 15 2" xfId="6714"/>
    <cellStyle name="lak 3 15 3" xfId="6648"/>
    <cellStyle name="lak 3 15 4" xfId="6661"/>
    <cellStyle name="lak 3 16" xfId="6708"/>
    <cellStyle name="lak 3 17" xfId="6980"/>
    <cellStyle name="lak 3 18" xfId="6499"/>
    <cellStyle name="lak 3 2" xfId="2573"/>
    <cellStyle name="lak 3 2 2" xfId="6715"/>
    <cellStyle name="lak 3 2 3" xfId="6647"/>
    <cellStyle name="lak 3 2 4" xfId="6915"/>
    <cellStyle name="lak 3 3" xfId="2574"/>
    <cellStyle name="lak 3 3 2" xfId="6716"/>
    <cellStyle name="lak 3 3 3" xfId="6646"/>
    <cellStyle name="lak 3 3 4" xfId="6916"/>
    <cellStyle name="lak 3 4" xfId="2575"/>
    <cellStyle name="lak 3 4 2" xfId="6717"/>
    <cellStyle name="lak 3 4 3" xfId="6645"/>
    <cellStyle name="lak 3 4 4" xfId="6917"/>
    <cellStyle name="lak 3 5" xfId="2576"/>
    <cellStyle name="lak 3 5 2" xfId="6718"/>
    <cellStyle name="lak 3 5 3" xfId="6644"/>
    <cellStyle name="lak 3 5 4" xfId="6918"/>
    <cellStyle name="lak 3 6" xfId="2577"/>
    <cellStyle name="lak 3 6 2" xfId="6719"/>
    <cellStyle name="lak 3 6 3" xfId="6643"/>
    <cellStyle name="lak 3 6 4" xfId="6964"/>
    <cellStyle name="lak 3 7" xfId="2578"/>
    <cellStyle name="lak 3 7 2" xfId="6720"/>
    <cellStyle name="lak 3 7 3" xfId="6642"/>
    <cellStyle name="lak 3 7 4" xfId="6919"/>
    <cellStyle name="lak 3 8" xfId="2579"/>
    <cellStyle name="lak 3 8 2" xfId="6721"/>
    <cellStyle name="lak 3 8 3" xfId="6641"/>
    <cellStyle name="lak 3 8 4" xfId="6920"/>
    <cellStyle name="lak 3 9" xfId="2580"/>
    <cellStyle name="lak 3 9 2" xfId="6722"/>
    <cellStyle name="lak 3 9 3" xfId="6640"/>
    <cellStyle name="lak 3 9 4" xfId="6921"/>
    <cellStyle name="lak 4" xfId="2581"/>
    <cellStyle name="lak 4 10" xfId="2582"/>
    <cellStyle name="lak 4 10 2" xfId="6724"/>
    <cellStyle name="lak 4 10 3" xfId="6638"/>
    <cellStyle name="lak 4 10 4" xfId="6923"/>
    <cellStyle name="lak 4 11" xfId="2583"/>
    <cellStyle name="lak 4 11 2" xfId="6725"/>
    <cellStyle name="lak 4 11 3" xfId="6637"/>
    <cellStyle name="lak 4 11 4" xfId="6924"/>
    <cellStyle name="lak 4 12" xfId="2584"/>
    <cellStyle name="lak 4 12 2" xfId="6726"/>
    <cellStyle name="lak 4 12 3" xfId="6899"/>
    <cellStyle name="lak 4 12 4" xfId="6876"/>
    <cellStyle name="lak 4 13" xfId="2585"/>
    <cellStyle name="lak 4 13 2" xfId="6727"/>
    <cellStyle name="lak 4 13 3" xfId="6898"/>
    <cellStyle name="lak 4 13 4" xfId="6530"/>
    <cellStyle name="lak 4 14" xfId="2586"/>
    <cellStyle name="lak 4 14 2" xfId="6728"/>
    <cellStyle name="lak 4 14 3" xfId="6897"/>
    <cellStyle name="lak 4 14 4" xfId="6531"/>
    <cellStyle name="lak 4 15" xfId="2587"/>
    <cellStyle name="lak 4 15 2" xfId="6729"/>
    <cellStyle name="lak 4 15 3" xfId="6896"/>
    <cellStyle name="lak 4 15 4" xfId="6532"/>
    <cellStyle name="lak 4 16" xfId="6723"/>
    <cellStyle name="lak 4 17" xfId="6639"/>
    <cellStyle name="lak 4 18" xfId="6922"/>
    <cellStyle name="lak 4 2" xfId="2588"/>
    <cellStyle name="lak 4 2 2" xfId="6730"/>
    <cellStyle name="lak 4 2 3" xfId="6895"/>
    <cellStyle name="lak 4 2 4" xfId="6533"/>
    <cellStyle name="lak 4 3" xfId="2589"/>
    <cellStyle name="lak 4 3 2" xfId="6731"/>
    <cellStyle name="lak 4 3 3" xfId="6636"/>
    <cellStyle name="lak 4 3 4" xfId="6925"/>
    <cellStyle name="lak 4 4" xfId="2590"/>
    <cellStyle name="lak 4 4 2" xfId="6732"/>
    <cellStyle name="lak 4 4 3" xfId="6894"/>
    <cellStyle name="lak 4 4 4" xfId="6534"/>
    <cellStyle name="lak 4 5" xfId="2591"/>
    <cellStyle name="lak 4 5 2" xfId="6733"/>
    <cellStyle name="lak 4 5 3" xfId="6893"/>
    <cellStyle name="lak 4 5 4" xfId="6535"/>
    <cellStyle name="lak 4 6" xfId="2592"/>
    <cellStyle name="lak 4 6 2" xfId="6734"/>
    <cellStyle name="lak 4 6 3" xfId="6892"/>
    <cellStyle name="lak 4 6 4" xfId="6536"/>
    <cellStyle name="lak 4 7" xfId="2593"/>
    <cellStyle name="lak 4 7 2" xfId="6735"/>
    <cellStyle name="lak 4 7 3" xfId="6891"/>
    <cellStyle name="lak 4 7 4" xfId="6537"/>
    <cellStyle name="lak 4 8" xfId="2594"/>
    <cellStyle name="lak 4 8 2" xfId="6736"/>
    <cellStyle name="lak 4 8 3" xfId="6890"/>
    <cellStyle name="lak 4 8 4" xfId="6538"/>
    <cellStyle name="lak 4 9" xfId="2595"/>
    <cellStyle name="lak 4 9 2" xfId="6737"/>
    <cellStyle name="lak 4 9 3" xfId="6889"/>
    <cellStyle name="lak 4 9 4" xfId="6539"/>
    <cellStyle name="lak 5" xfId="2596"/>
    <cellStyle name="lak 5 10" xfId="2597"/>
    <cellStyle name="lak 5 10 2" xfId="6739"/>
    <cellStyle name="lak 5 10 3" xfId="6887"/>
    <cellStyle name="lak 5 10 4" xfId="6541"/>
    <cellStyle name="lak 5 11" xfId="2598"/>
    <cellStyle name="lak 5 11 2" xfId="6740"/>
    <cellStyle name="lak 5 11 3" xfId="6886"/>
    <cellStyle name="lak 5 11 4" xfId="6542"/>
    <cellStyle name="lak 5 12" xfId="2599"/>
    <cellStyle name="lak 5 12 2" xfId="6741"/>
    <cellStyle name="lak 5 12 3" xfId="6885"/>
    <cellStyle name="lak 5 12 4" xfId="6543"/>
    <cellStyle name="lak 5 13" xfId="2600"/>
    <cellStyle name="lak 5 13 2" xfId="6742"/>
    <cellStyle name="lak 5 13 3" xfId="6963"/>
    <cellStyle name="lak 5 13 4" xfId="6506"/>
    <cellStyle name="lak 5 14" xfId="2601"/>
    <cellStyle name="lak 5 14 2" xfId="6743"/>
    <cellStyle name="lak 5 14 3" xfId="6884"/>
    <cellStyle name="lak 5 14 4" xfId="6544"/>
    <cellStyle name="lak 5 15" xfId="2602"/>
    <cellStyle name="lak 5 15 2" xfId="6744"/>
    <cellStyle name="lak 5 15 3" xfId="6883"/>
    <cellStyle name="lak 5 15 4" xfId="6545"/>
    <cellStyle name="lak 5 16" xfId="6738"/>
    <cellStyle name="lak 5 17" xfId="6888"/>
    <cellStyle name="lak 5 18" xfId="6540"/>
    <cellStyle name="lak 5 2" xfId="2603"/>
    <cellStyle name="lak 5 2 2" xfId="6745"/>
    <cellStyle name="lak 5 2 3" xfId="6882"/>
    <cellStyle name="lak 5 2 4" xfId="6546"/>
    <cellStyle name="lak 5 3" xfId="2604"/>
    <cellStyle name="lak 5 3 2" xfId="6746"/>
    <cellStyle name="lak 5 3 3" xfId="6881"/>
    <cellStyle name="lak 5 3 4" xfId="6547"/>
    <cellStyle name="lak 5 4" xfId="2605"/>
    <cellStyle name="lak 5 4 2" xfId="6747"/>
    <cellStyle name="lak 5 4 3" xfId="6635"/>
    <cellStyle name="lak 5 4 4" xfId="6926"/>
    <cellStyle name="lak 5 5" xfId="2606"/>
    <cellStyle name="lak 5 5 2" xfId="6748"/>
    <cellStyle name="lak 5 5 3" xfId="6634"/>
    <cellStyle name="lak 5 5 4" xfId="6927"/>
    <cellStyle name="lak 5 6" xfId="2607"/>
    <cellStyle name="lak 5 6 2" xfId="6749"/>
    <cellStyle name="lak 5 6 3" xfId="6633"/>
    <cellStyle name="lak 5 6 4" xfId="6928"/>
    <cellStyle name="lak 5 7" xfId="2608"/>
    <cellStyle name="lak 5 7 2" xfId="6750"/>
    <cellStyle name="lak 5 7 3" xfId="6632"/>
    <cellStyle name="lak 5 7 4" xfId="6662"/>
    <cellStyle name="lak 5 8" xfId="2609"/>
    <cellStyle name="lak 5 8 2" xfId="6751"/>
    <cellStyle name="lak 5 8 3" xfId="6631"/>
    <cellStyle name="lak 5 8 4" xfId="6929"/>
    <cellStyle name="lak 5 9" xfId="2610"/>
    <cellStyle name="lak 5 9 2" xfId="6752"/>
    <cellStyle name="lak 5 9 3" xfId="6630"/>
    <cellStyle name="lak 5 9 4" xfId="6930"/>
    <cellStyle name="lak 6" xfId="2611"/>
    <cellStyle name="lak 6 10" xfId="2612"/>
    <cellStyle name="lak 6 10 2" xfId="6754"/>
    <cellStyle name="lak 6 10 3" xfId="6628"/>
    <cellStyle name="lak 6 10 4" xfId="6932"/>
    <cellStyle name="lak 6 11" xfId="2613"/>
    <cellStyle name="lak 6 11 2" xfId="6755"/>
    <cellStyle name="lak 6 11 3" xfId="6627"/>
    <cellStyle name="lak 6 11 4" xfId="6663"/>
    <cellStyle name="lak 6 12" xfId="2614"/>
    <cellStyle name="lak 6 12 2" xfId="6756"/>
    <cellStyle name="lak 6 12 3" xfId="6626"/>
    <cellStyle name="lak 6 12 4" xfId="6664"/>
    <cellStyle name="lak 6 13" xfId="2615"/>
    <cellStyle name="lak 6 13 2" xfId="6757"/>
    <cellStyle name="lak 6 13 3" xfId="6625"/>
    <cellStyle name="lak 6 13 4" xfId="6665"/>
    <cellStyle name="lak 6 14" xfId="2616"/>
    <cellStyle name="lak 6 14 2" xfId="6758"/>
    <cellStyle name="lak 6 14 3" xfId="6624"/>
    <cellStyle name="lak 6 14 4" xfId="6666"/>
    <cellStyle name="lak 6 15" xfId="2617"/>
    <cellStyle name="lak 6 15 2" xfId="6759"/>
    <cellStyle name="lak 6 15 3" xfId="6954"/>
    <cellStyle name="lak 6 15 4" xfId="6871"/>
    <cellStyle name="lak 6 16" xfId="6753"/>
    <cellStyle name="lak 6 17" xfId="6629"/>
    <cellStyle name="lak 6 18" xfId="6931"/>
    <cellStyle name="lak 6 2" xfId="2618"/>
    <cellStyle name="lak 6 2 2" xfId="6760"/>
    <cellStyle name="lak 6 2 3" xfId="6953"/>
    <cellStyle name="lak 6 2 4" xfId="6502"/>
    <cellStyle name="lak 6 3" xfId="2619"/>
    <cellStyle name="lak 6 3 2" xfId="6761"/>
    <cellStyle name="lak 6 3 3" xfId="6952"/>
    <cellStyle name="lak 6 3 4" xfId="6508"/>
    <cellStyle name="lak 6 4" xfId="2620"/>
    <cellStyle name="lak 6 4 2" xfId="6762"/>
    <cellStyle name="lak 6 4 3" xfId="6951"/>
    <cellStyle name="lak 6 4 4" xfId="6872"/>
    <cellStyle name="lak 6 5" xfId="2621"/>
    <cellStyle name="lak 6 5 2" xfId="6763"/>
    <cellStyle name="lak 6 5 3" xfId="6950"/>
    <cellStyle name="lak 6 5 4" xfId="6873"/>
    <cellStyle name="lak 6 6" xfId="2622"/>
    <cellStyle name="lak 6 6 2" xfId="6764"/>
    <cellStyle name="lak 6 6 3" xfId="6949"/>
    <cellStyle name="lak 6 6 4" xfId="6874"/>
    <cellStyle name="lak 6 7" xfId="2623"/>
    <cellStyle name="lak 6 7 2" xfId="6765"/>
    <cellStyle name="lak 6 7 3" xfId="6946"/>
    <cellStyle name="lak 6 7 4" xfId="6509"/>
    <cellStyle name="lak 6 8" xfId="2624"/>
    <cellStyle name="lak 6 8 2" xfId="6766"/>
    <cellStyle name="lak 6 8 3" xfId="6967"/>
    <cellStyle name="lak 6 8 4" xfId="6504"/>
    <cellStyle name="lak 6 9" xfId="2625"/>
    <cellStyle name="lak 6 9 2" xfId="6767"/>
    <cellStyle name="lak 6 9 3" xfId="6966"/>
    <cellStyle name="lak 6 9 4" xfId="6505"/>
    <cellStyle name="lak 7" xfId="6692"/>
    <cellStyle name="lak 8" xfId="6914"/>
    <cellStyle name="lak 9" xfId="6875"/>
    <cellStyle name="Lien hypertexte 2" xfId="5917"/>
    <cellStyle name="Linked Cell" xfId="5797"/>
    <cellStyle name="Linked Cell 2" xfId="6295"/>
    <cellStyle name="L'unité" xfId="5918"/>
    <cellStyle name="Milliers" xfId="6498" builtinId="3"/>
    <cellStyle name="Milliers [mm]" xfId="5919"/>
    <cellStyle name="Milliers [mm] 2" xfId="6970"/>
    <cellStyle name="Milliers [mm] 3" xfId="6503"/>
    <cellStyle name="Milliers [mm] 4" xfId="6867"/>
    <cellStyle name="Milliers 10" xfId="2626"/>
    <cellStyle name="Milliers 10 2" xfId="5500"/>
    <cellStyle name="Milliers 10 2 2" xfId="5798"/>
    <cellStyle name="Milliers 10 3" xfId="5654"/>
    <cellStyle name="Milliers 10 4" xfId="5655"/>
    <cellStyle name="Milliers 10_cluster " xfId="6245"/>
    <cellStyle name="Milliers 11" xfId="2627"/>
    <cellStyle name="Milliers 11 2" xfId="6326"/>
    <cellStyle name="Milliers 12" xfId="2628"/>
    <cellStyle name="Milliers 12 2" xfId="3493"/>
    <cellStyle name="Milliers 13" xfId="4859"/>
    <cellStyle name="Milliers 14" xfId="5498"/>
    <cellStyle name="Milliers 14 2" xfId="5507"/>
    <cellStyle name="Milliers 14 2 2" xfId="6246"/>
    <cellStyle name="Milliers 15" xfId="5509"/>
    <cellStyle name="Milliers 15 2" xfId="5514"/>
    <cellStyle name="Milliers 16" xfId="5516"/>
    <cellStyle name="Milliers 17" xfId="5826"/>
    <cellStyle name="Milliers 17 2" xfId="5830"/>
    <cellStyle name="Milliers 18" xfId="5832"/>
    <cellStyle name="Milliers 18 2" xfId="5836"/>
    <cellStyle name="Milliers 18 3" xfId="5861"/>
    <cellStyle name="Milliers 19" xfId="5839"/>
    <cellStyle name="Milliers 2" xfId="2629"/>
    <cellStyle name="Milliers 2 10" xfId="2630"/>
    <cellStyle name="Milliers 2 11" xfId="2631"/>
    <cellStyle name="Milliers 2 12" xfId="2632"/>
    <cellStyle name="Milliers 2 13" xfId="2633"/>
    <cellStyle name="Milliers 2 14" xfId="2634"/>
    <cellStyle name="Milliers 2 15" xfId="2635"/>
    <cellStyle name="Milliers 2 16" xfId="2636"/>
    <cellStyle name="Milliers 2 17" xfId="2637"/>
    <cellStyle name="Milliers 2 18" xfId="2638"/>
    <cellStyle name="Milliers 2 19" xfId="3494"/>
    <cellStyle name="Milliers 2 2" xfId="2639"/>
    <cellStyle name="Milliers 2 2 10" xfId="2640"/>
    <cellStyle name="Milliers 2 2 11" xfId="2641"/>
    <cellStyle name="Milliers 2 2 12" xfId="2642"/>
    <cellStyle name="Milliers 2 2 13" xfId="2643"/>
    <cellStyle name="Milliers 2 2 14" xfId="2644"/>
    <cellStyle name="Milliers 2 2 15" xfId="2645"/>
    <cellStyle name="Milliers 2 2 16" xfId="2646"/>
    <cellStyle name="Milliers 2 2 17" xfId="2647"/>
    <cellStyle name="Milliers 2 2 18" xfId="6268"/>
    <cellStyle name="Milliers 2 2 2" xfId="2648"/>
    <cellStyle name="Milliers 2 2 2 2" xfId="5656"/>
    <cellStyle name="Milliers 2 2 2 2 2" xfId="5862"/>
    <cellStyle name="Milliers 2 2 3" xfId="2649"/>
    <cellStyle name="Milliers 2 2 4" xfId="2650"/>
    <cellStyle name="Milliers 2 2 5" xfId="2651"/>
    <cellStyle name="Milliers 2 2 6" xfId="2652"/>
    <cellStyle name="Milliers 2 2 7" xfId="2653"/>
    <cellStyle name="Milliers 2 2 8" xfId="2654"/>
    <cellStyle name="Milliers 2 2 9" xfId="2655"/>
    <cellStyle name="Milliers 2 2_01.BOR" xfId="5799"/>
    <cellStyle name="Milliers 2 20" xfId="5828"/>
    <cellStyle name="Milliers 2 3" xfId="2656"/>
    <cellStyle name="Milliers 2 4" xfId="2657"/>
    <cellStyle name="Milliers 2 5" xfId="2658"/>
    <cellStyle name="Milliers 2 6" xfId="2659"/>
    <cellStyle name="Milliers 2 7" xfId="2660"/>
    <cellStyle name="Milliers 2 8" xfId="2661"/>
    <cellStyle name="Milliers 2 9" xfId="2662"/>
    <cellStyle name="Milliers 2_04-BP COEUR DE VIE" xfId="5920"/>
    <cellStyle name="Milliers 20" xfId="5921"/>
    <cellStyle name="Milliers 21" xfId="5922"/>
    <cellStyle name="Milliers 22" xfId="5923"/>
    <cellStyle name="Milliers 23" xfId="5924"/>
    <cellStyle name="Milliers 24" xfId="5925"/>
    <cellStyle name="Milliers 25" xfId="5926"/>
    <cellStyle name="Milliers 26" xfId="5927"/>
    <cellStyle name="Milliers 27" xfId="5928"/>
    <cellStyle name="Milliers 28" xfId="5929"/>
    <cellStyle name="Milliers 29" xfId="6267"/>
    <cellStyle name="Milliers 3" xfId="2663"/>
    <cellStyle name="Milliers 3 10" xfId="2664"/>
    <cellStyle name="Milliers 3 11" xfId="2665"/>
    <cellStyle name="Milliers 3 12" xfId="2666"/>
    <cellStyle name="Milliers 3 13" xfId="2667"/>
    <cellStyle name="Milliers 3 14" xfId="2668"/>
    <cellStyle name="Milliers 3 15" xfId="2669"/>
    <cellStyle name="Milliers 3 16" xfId="2670"/>
    <cellStyle name="Milliers 3 17" xfId="2671"/>
    <cellStyle name="Milliers 3 2" xfId="2672"/>
    <cellStyle name="Milliers 3 3" xfId="2673"/>
    <cellStyle name="Milliers 3 4" xfId="2674"/>
    <cellStyle name="Milliers 3 5" xfId="2675"/>
    <cellStyle name="Milliers 3 6" xfId="2676"/>
    <cellStyle name="Milliers 3 7" xfId="2677"/>
    <cellStyle name="Milliers 3 8" xfId="2678"/>
    <cellStyle name="Milliers 3 9" xfId="2679"/>
    <cellStyle name="Milliers 30" xfId="6278"/>
    <cellStyle name="Milliers 4" xfId="2680"/>
    <cellStyle name="Milliers 4 10" xfId="2681"/>
    <cellStyle name="Milliers 4 11" xfId="2682"/>
    <cellStyle name="Milliers 4 12" xfId="2683"/>
    <cellStyle name="Milliers 4 13" xfId="2684"/>
    <cellStyle name="Milliers 4 14" xfId="2685"/>
    <cellStyle name="Milliers 4 15" xfId="2686"/>
    <cellStyle name="Milliers 4 16" xfId="2687"/>
    <cellStyle name="Milliers 4 17" xfId="2688"/>
    <cellStyle name="Milliers 4 18" xfId="2689"/>
    <cellStyle name="Milliers 4 19" xfId="2690"/>
    <cellStyle name="Milliers 4 2" xfId="2691"/>
    <cellStyle name="Milliers 4 2 10" xfId="2692"/>
    <cellStyle name="Milliers 4 2 11" xfId="2693"/>
    <cellStyle name="Milliers 4 2 12" xfId="2694"/>
    <cellStyle name="Milliers 4 2 13" xfId="2695"/>
    <cellStyle name="Milliers 4 2 14" xfId="2696"/>
    <cellStyle name="Milliers 4 2 15" xfId="2697"/>
    <cellStyle name="Milliers 4 2 16" xfId="2698"/>
    <cellStyle name="Milliers 4 2 17" xfId="2699"/>
    <cellStyle name="Milliers 4 2 18" xfId="6270"/>
    <cellStyle name="Milliers 4 2 2" xfId="2700"/>
    <cellStyle name="Milliers 4 2 2 2" xfId="6327"/>
    <cellStyle name="Milliers 4 2 3" xfId="2701"/>
    <cellStyle name="Milliers 4 2 3 2" xfId="6328"/>
    <cellStyle name="Milliers 4 2 4" xfId="2702"/>
    <cellStyle name="Milliers 4 2 4 2" xfId="6329"/>
    <cellStyle name="Milliers 4 2 5" xfId="2703"/>
    <cellStyle name="Milliers 4 2 6" xfId="2704"/>
    <cellStyle name="Milliers 4 2 7" xfId="2705"/>
    <cellStyle name="Milliers 4 2 8" xfId="2706"/>
    <cellStyle name="Milliers 4 2 9" xfId="2707"/>
    <cellStyle name="Milliers 4 20" xfId="2708"/>
    <cellStyle name="Milliers 4 21" xfId="2709"/>
    <cellStyle name="Milliers 4 22" xfId="6269"/>
    <cellStyle name="Milliers 4 3" xfId="2710"/>
    <cellStyle name="Milliers 4 3 10" xfId="2711"/>
    <cellStyle name="Milliers 4 3 11" xfId="2712"/>
    <cellStyle name="Milliers 4 3 12" xfId="2713"/>
    <cellStyle name="Milliers 4 3 13" xfId="2714"/>
    <cellStyle name="Milliers 4 3 14" xfId="2715"/>
    <cellStyle name="Milliers 4 3 15" xfId="2716"/>
    <cellStyle name="Milliers 4 3 16" xfId="2717"/>
    <cellStyle name="Milliers 4 3 17" xfId="2718"/>
    <cellStyle name="Milliers 4 3 2" xfId="2719"/>
    <cellStyle name="Milliers 4 3 3" xfId="2720"/>
    <cellStyle name="Milliers 4 3 4" xfId="2721"/>
    <cellStyle name="Milliers 4 3 5" xfId="2722"/>
    <cellStyle name="Milliers 4 3 6" xfId="2723"/>
    <cellStyle name="Milliers 4 3 7" xfId="2724"/>
    <cellStyle name="Milliers 4 3 8" xfId="2725"/>
    <cellStyle name="Milliers 4 3 9" xfId="2726"/>
    <cellStyle name="Milliers 4 4" xfId="2727"/>
    <cellStyle name="Milliers 4 4 10" xfId="2728"/>
    <cellStyle name="Milliers 4 4 11" xfId="2729"/>
    <cellStyle name="Milliers 4 4 12" xfId="2730"/>
    <cellStyle name="Milliers 4 4 13" xfId="2731"/>
    <cellStyle name="Milliers 4 4 14" xfId="2732"/>
    <cellStyle name="Milliers 4 4 15" xfId="2733"/>
    <cellStyle name="Milliers 4 4 16" xfId="2734"/>
    <cellStyle name="Milliers 4 4 17" xfId="2735"/>
    <cellStyle name="Milliers 4 4 2" xfId="2736"/>
    <cellStyle name="Milliers 4 4 3" xfId="2737"/>
    <cellStyle name="Milliers 4 4 4" xfId="2738"/>
    <cellStyle name="Milliers 4 4 5" xfId="2739"/>
    <cellStyle name="Milliers 4 4 6" xfId="2740"/>
    <cellStyle name="Milliers 4 4 7" xfId="2741"/>
    <cellStyle name="Milliers 4 4 8" xfId="2742"/>
    <cellStyle name="Milliers 4 4 9" xfId="2743"/>
    <cellStyle name="Milliers 4 5" xfId="2744"/>
    <cellStyle name="Milliers 4 5 10" xfId="2745"/>
    <cellStyle name="Milliers 4 5 11" xfId="2746"/>
    <cellStyle name="Milliers 4 5 12" xfId="2747"/>
    <cellStyle name="Milliers 4 5 13" xfId="2748"/>
    <cellStyle name="Milliers 4 5 14" xfId="2749"/>
    <cellStyle name="Milliers 4 5 15" xfId="2750"/>
    <cellStyle name="Milliers 4 5 16" xfId="2751"/>
    <cellStyle name="Milliers 4 5 17" xfId="2752"/>
    <cellStyle name="Milliers 4 5 2" xfId="2753"/>
    <cellStyle name="Milliers 4 5 3" xfId="2754"/>
    <cellStyle name="Milliers 4 5 4" xfId="2755"/>
    <cellStyle name="Milliers 4 5 5" xfId="2756"/>
    <cellStyle name="Milliers 4 5 6" xfId="2757"/>
    <cellStyle name="Milliers 4 5 7" xfId="2758"/>
    <cellStyle name="Milliers 4 5 8" xfId="2759"/>
    <cellStyle name="Milliers 4 5 9" xfId="2760"/>
    <cellStyle name="Milliers 4 6" xfId="2761"/>
    <cellStyle name="Milliers 4 7" xfId="2762"/>
    <cellStyle name="Milliers 4 8" xfId="2763"/>
    <cellStyle name="Milliers 4 9" xfId="2764"/>
    <cellStyle name="Milliers 4_09B8_LA_estimatif_101130" xfId="5930"/>
    <cellStyle name="Milliers 49" xfId="4"/>
    <cellStyle name="Milliers 5" xfId="2765"/>
    <cellStyle name="Milliers 5 2" xfId="4860"/>
    <cellStyle name="Milliers 5 2 2" xfId="6247"/>
    <cellStyle name="Milliers 5 3" xfId="4861"/>
    <cellStyle name="Milliers 5 4" xfId="4862"/>
    <cellStyle name="Milliers 5 5" xfId="4863"/>
    <cellStyle name="Milliers 5 6" xfId="4864"/>
    <cellStyle name="Milliers 5 7" xfId="4865"/>
    <cellStyle name="Milliers 5_BOR-07-07-2012-FP" xfId="5501"/>
    <cellStyle name="Milliers 6" xfId="2766"/>
    <cellStyle name="Milliers 6 10" xfId="6623"/>
    <cellStyle name="Milliers 6 11" xfId="6667"/>
    <cellStyle name="Milliers 6 2" xfId="4866"/>
    <cellStyle name="Milliers 6 2 2" xfId="6934"/>
    <cellStyle name="Milliers 6 2 3" xfId="6515"/>
    <cellStyle name="Milliers 6 2 4" xfId="6971"/>
    <cellStyle name="Milliers 6 3" xfId="4867"/>
    <cellStyle name="Milliers 6 3 2" xfId="6935"/>
    <cellStyle name="Milliers 6 3 3" xfId="6514"/>
    <cellStyle name="Milliers 6 3 4" xfId="6972"/>
    <cellStyle name="Milliers 6 4" xfId="4868"/>
    <cellStyle name="Milliers 6 4 2" xfId="6936"/>
    <cellStyle name="Milliers 6 4 3" xfId="6513"/>
    <cellStyle name="Milliers 6 4 4" xfId="6982"/>
    <cellStyle name="Milliers 6 5" xfId="4869"/>
    <cellStyle name="Milliers 6 5 2" xfId="6937"/>
    <cellStyle name="Milliers 6 5 3" xfId="6512"/>
    <cellStyle name="Milliers 6 5 4" xfId="6973"/>
    <cellStyle name="Milliers 6 6" xfId="4870"/>
    <cellStyle name="Milliers 6 6 2" xfId="6938"/>
    <cellStyle name="Milliers 6 6 3" xfId="6511"/>
    <cellStyle name="Milliers 6 6 4" xfId="6974"/>
    <cellStyle name="Milliers 6 7" xfId="4871"/>
    <cellStyle name="Milliers 6 7 2" xfId="6939"/>
    <cellStyle name="Milliers 6 7 3" xfId="6510"/>
    <cellStyle name="Milliers 6 7 4" xfId="6983"/>
    <cellStyle name="Milliers 6 8" xfId="6296"/>
    <cellStyle name="Milliers 6 9" xfId="6789"/>
    <cellStyle name="Milliers 6_RECAP TOTAL (2)" xfId="6248"/>
    <cellStyle name="Milliers 7" xfId="2767"/>
    <cellStyle name="Milliers 7 2" xfId="6297"/>
    <cellStyle name="Milliers 8" xfId="2768"/>
    <cellStyle name="Milliers 8 2" xfId="5657"/>
    <cellStyle name="Milliers 8 2 2" xfId="5658"/>
    <cellStyle name="Milliers 8 2 3" xfId="5833"/>
    <cellStyle name="Milliers 8 2 4" xfId="5841"/>
    <cellStyle name="Milliers 8 3" xfId="6330"/>
    <cellStyle name="Milliers 8_APD_casa anfa_bâtiment modifier le15-3-11" xfId="5800"/>
    <cellStyle name="Milliers 9" xfId="2769"/>
    <cellStyle name="Milliers 9 2" xfId="5931"/>
    <cellStyle name="Milliers 9 2 2" xfId="5932"/>
    <cellStyle name="Milliers 9_BD Etanchéité " xfId="5933"/>
    <cellStyle name="Milliers1" xfId="2770"/>
    <cellStyle name="Milliers1 2" xfId="6790"/>
    <cellStyle name="Milliers1 3" xfId="6622"/>
    <cellStyle name="Milliers1 4" xfId="6668"/>
    <cellStyle name="Moneda_Coste Fidelizacion" xfId="5659"/>
    <cellStyle name="Monétaire 2" xfId="5502"/>
    <cellStyle name="Monétaire 2 2" xfId="5882"/>
    <cellStyle name="Monétaire DH" xfId="5934"/>
    <cellStyle name="mounir" xfId="5935"/>
    <cellStyle name="MS_Ara" xfId="5936"/>
    <cellStyle name="N°PRIX01" xfId="5937"/>
    <cellStyle name="NA is zero" xfId="5660"/>
    <cellStyle name="NAJ" xfId="2771"/>
    <cellStyle name="NAJAT" xfId="2772"/>
    <cellStyle name="NAJAT 2" xfId="2773"/>
    <cellStyle name="NAJAT 2 10" xfId="2774"/>
    <cellStyle name="NAJAT 2 10 2" xfId="6793"/>
    <cellStyle name="NAJAT 2 10 3" xfId="6619"/>
    <cellStyle name="NAJAT 2 10 4" xfId="6671"/>
    <cellStyle name="NAJAT 2 11" xfId="2775"/>
    <cellStyle name="NAJAT 2 11 2" xfId="6794"/>
    <cellStyle name="NAJAT 2 11 3" xfId="6618"/>
    <cellStyle name="NAJAT 2 11 4" xfId="6672"/>
    <cellStyle name="NAJAT 2 12" xfId="2776"/>
    <cellStyle name="NAJAT 2 12 2" xfId="6795"/>
    <cellStyle name="NAJAT 2 12 3" xfId="6617"/>
    <cellStyle name="NAJAT 2 12 4" xfId="6673"/>
    <cellStyle name="NAJAT 2 13" xfId="2777"/>
    <cellStyle name="NAJAT 2 13 2" xfId="6796"/>
    <cellStyle name="NAJAT 2 13 3" xfId="6616"/>
    <cellStyle name="NAJAT 2 13 4" xfId="6674"/>
    <cellStyle name="NAJAT 2 14" xfId="2778"/>
    <cellStyle name="NAJAT 2 14 2" xfId="6797"/>
    <cellStyle name="NAJAT 2 14 3" xfId="6615"/>
    <cellStyle name="NAJAT 2 14 4" xfId="6675"/>
    <cellStyle name="NAJAT 2 15" xfId="2779"/>
    <cellStyle name="NAJAT 2 15 2" xfId="6798"/>
    <cellStyle name="NAJAT 2 15 3" xfId="6614"/>
    <cellStyle name="NAJAT 2 15 4" xfId="6676"/>
    <cellStyle name="NAJAT 2 16" xfId="6792"/>
    <cellStyle name="NAJAT 2 17" xfId="6620"/>
    <cellStyle name="NAJAT 2 18" xfId="6670"/>
    <cellStyle name="NAJAT 2 2" xfId="2780"/>
    <cellStyle name="NAJAT 2 2 2" xfId="6799"/>
    <cellStyle name="NAJAT 2 2 3" xfId="6613"/>
    <cellStyle name="NAJAT 2 2 4" xfId="6677"/>
    <cellStyle name="NAJAT 2 3" xfId="2781"/>
    <cellStyle name="NAJAT 2 3 2" xfId="6800"/>
    <cellStyle name="NAJAT 2 3 3" xfId="6612"/>
    <cellStyle name="NAJAT 2 3 4" xfId="6678"/>
    <cellStyle name="NAJAT 2 4" xfId="2782"/>
    <cellStyle name="NAJAT 2 4 2" xfId="6801"/>
    <cellStyle name="NAJAT 2 4 3" xfId="6611"/>
    <cellStyle name="NAJAT 2 4 4" xfId="6679"/>
    <cellStyle name="NAJAT 2 5" xfId="2783"/>
    <cellStyle name="NAJAT 2 5 2" xfId="6802"/>
    <cellStyle name="NAJAT 2 5 3" xfId="6610"/>
    <cellStyle name="NAJAT 2 5 4" xfId="6680"/>
    <cellStyle name="NAJAT 2 6" xfId="2784"/>
    <cellStyle name="NAJAT 2 6 2" xfId="6803"/>
    <cellStyle name="NAJAT 2 6 3" xfId="6609"/>
    <cellStyle name="NAJAT 2 6 4" xfId="6681"/>
    <cellStyle name="NAJAT 2 7" xfId="2785"/>
    <cellStyle name="NAJAT 2 7 2" xfId="6804"/>
    <cellStyle name="NAJAT 2 7 3" xfId="6957"/>
    <cellStyle name="NAJAT 2 7 4" xfId="6507"/>
    <cellStyle name="NAJAT 2 8" xfId="2786"/>
    <cellStyle name="NAJAT 2 8 2" xfId="6805"/>
    <cellStyle name="NAJAT 2 8 3" xfId="6608"/>
    <cellStyle name="NAJAT 2 8 4" xfId="6682"/>
    <cellStyle name="NAJAT 2 9" xfId="2787"/>
    <cellStyle name="NAJAT 2 9 2" xfId="6806"/>
    <cellStyle name="NAJAT 2 9 3" xfId="6607"/>
    <cellStyle name="NAJAT 2 9 4" xfId="6683"/>
    <cellStyle name="NAJAT 3" xfId="2788"/>
    <cellStyle name="NAJAT 3 10" xfId="2789"/>
    <cellStyle name="NAJAT 3 10 2" xfId="6808"/>
    <cellStyle name="NAJAT 3 10 3" xfId="6605"/>
    <cellStyle name="NAJAT 3 10 4" xfId="6685"/>
    <cellStyle name="NAJAT 3 11" xfId="2790"/>
    <cellStyle name="NAJAT 3 11 2" xfId="6809"/>
    <cellStyle name="NAJAT 3 11 3" xfId="6604"/>
    <cellStyle name="NAJAT 3 11 4" xfId="6686"/>
    <cellStyle name="NAJAT 3 12" xfId="2791"/>
    <cellStyle name="NAJAT 3 12 2" xfId="6810"/>
    <cellStyle name="NAJAT 3 12 3" xfId="6603"/>
    <cellStyle name="NAJAT 3 12 4" xfId="6687"/>
    <cellStyle name="NAJAT 3 13" xfId="2792"/>
    <cellStyle name="NAJAT 3 13 2" xfId="6811"/>
    <cellStyle name="NAJAT 3 13 3" xfId="6979"/>
    <cellStyle name="NAJAT 3 13 4" xfId="6500"/>
    <cellStyle name="NAJAT 3 14" xfId="2793"/>
    <cellStyle name="NAJAT 3 14 2" xfId="6812"/>
    <cellStyle name="NAJAT 3 14 3" xfId="6602"/>
    <cellStyle name="NAJAT 3 14 4" xfId="6688"/>
    <cellStyle name="NAJAT 3 15" xfId="2794"/>
    <cellStyle name="NAJAT 3 15 2" xfId="6813"/>
    <cellStyle name="NAJAT 3 15 3" xfId="6601"/>
    <cellStyle name="NAJAT 3 15 4" xfId="6689"/>
    <cellStyle name="NAJAT 3 16" xfId="6807"/>
    <cellStyle name="NAJAT 3 17" xfId="6606"/>
    <cellStyle name="NAJAT 3 18" xfId="6684"/>
    <cellStyle name="NAJAT 3 2" xfId="2795"/>
    <cellStyle name="NAJAT 3 2 2" xfId="6814"/>
    <cellStyle name="NAJAT 3 2 3" xfId="6600"/>
    <cellStyle name="NAJAT 3 2 4" xfId="6690"/>
    <cellStyle name="NAJAT 3 3" xfId="2796"/>
    <cellStyle name="NAJAT 3 3 2" xfId="6815"/>
    <cellStyle name="NAJAT 3 3 3" xfId="6599"/>
    <cellStyle name="NAJAT 3 3 4" xfId="6691"/>
    <cellStyle name="NAJAT 3 4" xfId="2797"/>
    <cellStyle name="NAJAT 3 4 2" xfId="6816"/>
    <cellStyle name="NAJAT 3 4 3" xfId="6598"/>
    <cellStyle name="NAJAT 3 4 4" xfId="6968"/>
    <cellStyle name="NAJAT 3 5" xfId="2798"/>
    <cellStyle name="NAJAT 3 5 2" xfId="6817"/>
    <cellStyle name="NAJAT 3 5 3" xfId="6597"/>
    <cellStyle name="NAJAT 3 5 4" xfId="6955"/>
    <cellStyle name="NAJAT 3 6" xfId="2799"/>
    <cellStyle name="NAJAT 3 6 2" xfId="6818"/>
    <cellStyle name="NAJAT 3 6 3" xfId="6596"/>
    <cellStyle name="NAJAT 3 6 4" xfId="6978"/>
    <cellStyle name="NAJAT 3 7" xfId="2800"/>
    <cellStyle name="NAJAT 3 7 2" xfId="6819"/>
    <cellStyle name="NAJAT 3 7 3" xfId="6595"/>
    <cellStyle name="NAJAT 3 7 4" xfId="6969"/>
    <cellStyle name="NAJAT 3 8" xfId="2801"/>
    <cellStyle name="NAJAT 3 8 2" xfId="6820"/>
    <cellStyle name="NAJAT 3 8 3" xfId="6594"/>
    <cellStyle name="NAJAT 3 8 4" xfId="6984"/>
    <cellStyle name="NAJAT 3 9" xfId="2802"/>
    <cellStyle name="NAJAT 3 9 2" xfId="6821"/>
    <cellStyle name="NAJAT 3 9 3" xfId="6593"/>
    <cellStyle name="NAJAT 3 9 4" xfId="6768"/>
    <cellStyle name="NAJAT 4" xfId="2803"/>
    <cellStyle name="NAJAT 4 10" xfId="2804"/>
    <cellStyle name="NAJAT 4 10 2" xfId="6823"/>
    <cellStyle name="NAJAT 4 10 3" xfId="6591"/>
    <cellStyle name="NAJAT 4 10 4" xfId="6956"/>
    <cellStyle name="NAJAT 4 11" xfId="2805"/>
    <cellStyle name="NAJAT 4 11 2" xfId="6824"/>
    <cellStyle name="NAJAT 4 11 3" xfId="6590"/>
    <cellStyle name="NAJAT 4 11 4" xfId="6947"/>
    <cellStyle name="NAJAT 4 12" xfId="2806"/>
    <cellStyle name="NAJAT 4 12 2" xfId="6825"/>
    <cellStyle name="NAJAT 4 12 3" xfId="6589"/>
    <cellStyle name="NAJAT 4 12 4" xfId="6948"/>
    <cellStyle name="NAJAT 4 13" xfId="2807"/>
    <cellStyle name="NAJAT 4 13 2" xfId="6826"/>
    <cellStyle name="NAJAT 4 13 3" xfId="6588"/>
    <cellStyle name="NAJAT 4 13 4" xfId="6976"/>
    <cellStyle name="NAJAT 4 14" xfId="2808"/>
    <cellStyle name="NAJAT 4 14 2" xfId="6827"/>
    <cellStyle name="NAJAT 4 14 3" xfId="6587"/>
    <cellStyle name="NAJAT 4 14 4" xfId="6769"/>
    <cellStyle name="NAJAT 4 15" xfId="2809"/>
    <cellStyle name="NAJAT 4 15 2" xfId="6828"/>
    <cellStyle name="NAJAT 4 15 3" xfId="6586"/>
    <cellStyle name="NAJAT 4 15 4" xfId="6981"/>
    <cellStyle name="NAJAT 4 16" xfId="6822"/>
    <cellStyle name="NAJAT 4 17" xfId="6592"/>
    <cellStyle name="NAJAT 4 18" xfId="6941"/>
    <cellStyle name="NAJAT 4 2" xfId="2810"/>
    <cellStyle name="NAJAT 4 2 2" xfId="6829"/>
    <cellStyle name="NAJAT 4 2 3" xfId="6585"/>
    <cellStyle name="NAJAT 4 2 4" xfId="6770"/>
    <cellStyle name="NAJAT 4 3" xfId="2811"/>
    <cellStyle name="NAJAT 4 3 2" xfId="6830"/>
    <cellStyle name="NAJAT 4 3 3" xfId="6584"/>
    <cellStyle name="NAJAT 4 3 4" xfId="6869"/>
    <cellStyle name="NAJAT 4 4" xfId="2812"/>
    <cellStyle name="NAJAT 4 4 2" xfId="6831"/>
    <cellStyle name="NAJAT 4 4 3" xfId="6583"/>
    <cellStyle name="NAJAT 4 4 4" xfId="6933"/>
    <cellStyle name="NAJAT 4 5" xfId="2813"/>
    <cellStyle name="NAJAT 4 5 2" xfId="6832"/>
    <cellStyle name="NAJAT 4 5 3" xfId="6582"/>
    <cellStyle name="NAJAT 4 5 4" xfId="6940"/>
    <cellStyle name="NAJAT 4 6" xfId="2814"/>
    <cellStyle name="NAJAT 4 6 2" xfId="6833"/>
    <cellStyle name="NAJAT 4 6 3" xfId="6581"/>
    <cellStyle name="NAJAT 4 6 4" xfId="6942"/>
    <cellStyle name="NAJAT 4 7" xfId="2815"/>
    <cellStyle name="NAJAT 4 7 2" xfId="6834"/>
    <cellStyle name="NAJAT 4 7 3" xfId="6580"/>
    <cellStyle name="NAJAT 4 7 4" xfId="6977"/>
    <cellStyle name="NAJAT 4 8" xfId="2816"/>
    <cellStyle name="NAJAT 4 8 2" xfId="6835"/>
    <cellStyle name="NAJAT 4 8 3" xfId="6579"/>
    <cellStyle name="NAJAT 4 8 4" xfId="6943"/>
    <cellStyle name="NAJAT 4 9" xfId="2817"/>
    <cellStyle name="NAJAT 4 9 2" xfId="6836"/>
    <cellStyle name="NAJAT 4 9 3" xfId="6578"/>
    <cellStyle name="NAJAT 4 9 4" xfId="6944"/>
    <cellStyle name="NAJAT 5" xfId="2818"/>
    <cellStyle name="NAJAT 5 10" xfId="2819"/>
    <cellStyle name="NAJAT 5 10 2" xfId="6838"/>
    <cellStyle name="NAJAT 5 10 3" xfId="6576"/>
    <cellStyle name="NAJAT 5 10 4" xfId="6958"/>
    <cellStyle name="NAJAT 5 11" xfId="2820"/>
    <cellStyle name="NAJAT 5 11 2" xfId="6839"/>
    <cellStyle name="NAJAT 5 11 3" xfId="6575"/>
    <cellStyle name="NAJAT 5 11 4" xfId="6959"/>
    <cellStyle name="NAJAT 5 12" xfId="2821"/>
    <cellStyle name="NAJAT 5 12 2" xfId="6840"/>
    <cellStyle name="NAJAT 5 12 3" xfId="6574"/>
    <cellStyle name="NAJAT 5 12 4" xfId="6960"/>
    <cellStyle name="NAJAT 5 13" xfId="2822"/>
    <cellStyle name="NAJAT 5 13 2" xfId="6841"/>
    <cellStyle name="NAJAT 5 13 3" xfId="6573"/>
    <cellStyle name="NAJAT 5 13 4" xfId="6961"/>
    <cellStyle name="NAJAT 5 14" xfId="2823"/>
    <cellStyle name="NAJAT 5 14 2" xfId="6842"/>
    <cellStyle name="NAJAT 5 14 3" xfId="6572"/>
    <cellStyle name="NAJAT 5 14 4" xfId="6965"/>
    <cellStyle name="NAJAT 5 15" xfId="2824"/>
    <cellStyle name="NAJAT 5 15 2" xfId="6843"/>
    <cellStyle name="NAJAT 5 15 3" xfId="6571"/>
    <cellStyle name="NAJAT 5 15 4" xfId="6962"/>
    <cellStyle name="NAJAT 5 16" xfId="6837"/>
    <cellStyle name="NAJAT 5 17" xfId="6577"/>
    <cellStyle name="NAJAT 5 18" xfId="6945"/>
    <cellStyle name="NAJAT 5 2" xfId="2825"/>
    <cellStyle name="NAJAT 5 2 2" xfId="6844"/>
    <cellStyle name="NAJAT 5 2 3" xfId="6570"/>
    <cellStyle name="NAJAT 5 2 4" xfId="6771"/>
    <cellStyle name="NAJAT 5 3" xfId="2826"/>
    <cellStyle name="NAJAT 5 3 2" xfId="6845"/>
    <cellStyle name="NAJAT 5 3 3" xfId="6569"/>
    <cellStyle name="NAJAT 5 3 4" xfId="6772"/>
    <cellStyle name="NAJAT 5 4" xfId="2827"/>
    <cellStyle name="NAJAT 5 4 2" xfId="6846"/>
    <cellStyle name="NAJAT 5 4 3" xfId="6568"/>
    <cellStyle name="NAJAT 5 4 4" xfId="6773"/>
    <cellStyle name="NAJAT 5 5" xfId="2828"/>
    <cellStyle name="NAJAT 5 5 2" xfId="6847"/>
    <cellStyle name="NAJAT 5 5 3" xfId="6567"/>
    <cellStyle name="NAJAT 5 5 4" xfId="6774"/>
    <cellStyle name="NAJAT 5 6" xfId="2829"/>
    <cellStyle name="NAJAT 5 6 2" xfId="6848"/>
    <cellStyle name="NAJAT 5 6 3" xfId="6566"/>
    <cellStyle name="NAJAT 5 6 4" xfId="6775"/>
    <cellStyle name="NAJAT 5 7" xfId="2830"/>
    <cellStyle name="NAJAT 5 7 2" xfId="6849"/>
    <cellStyle name="NAJAT 5 7 3" xfId="6565"/>
    <cellStyle name="NAJAT 5 7 4" xfId="6776"/>
    <cellStyle name="NAJAT 5 8" xfId="2831"/>
    <cellStyle name="NAJAT 5 8 2" xfId="6850"/>
    <cellStyle name="NAJAT 5 8 3" xfId="6564"/>
    <cellStyle name="NAJAT 5 8 4" xfId="6777"/>
    <cellStyle name="NAJAT 5 9" xfId="2832"/>
    <cellStyle name="NAJAT 5 9 2" xfId="6851"/>
    <cellStyle name="NAJAT 5 9 3" xfId="6563"/>
    <cellStyle name="NAJAT 5 9 4" xfId="6778"/>
    <cellStyle name="NAJAT 6" xfId="2833"/>
    <cellStyle name="NAJAT 6 10" xfId="2834"/>
    <cellStyle name="NAJAT 6 10 2" xfId="6853"/>
    <cellStyle name="NAJAT 6 10 3" xfId="6561"/>
    <cellStyle name="NAJAT 6 10 4" xfId="6780"/>
    <cellStyle name="NAJAT 6 11" xfId="2835"/>
    <cellStyle name="NAJAT 6 11 2" xfId="6854"/>
    <cellStyle name="NAJAT 6 11 3" xfId="6560"/>
    <cellStyle name="NAJAT 6 11 4" xfId="6870"/>
    <cellStyle name="NAJAT 6 12" xfId="2836"/>
    <cellStyle name="NAJAT 6 12 2" xfId="6855"/>
    <cellStyle name="NAJAT 6 12 3" xfId="6880"/>
    <cellStyle name="NAJAT 6 12 4" xfId="6548"/>
    <cellStyle name="NAJAT 6 13" xfId="2837"/>
    <cellStyle name="NAJAT 6 13 2" xfId="6856"/>
    <cellStyle name="NAJAT 6 13 3" xfId="6879"/>
    <cellStyle name="NAJAT 6 13 4" xfId="6549"/>
    <cellStyle name="NAJAT 6 14" xfId="2838"/>
    <cellStyle name="NAJAT 6 14 2" xfId="6857"/>
    <cellStyle name="NAJAT 6 14 3" xfId="6559"/>
    <cellStyle name="NAJAT 6 14 4" xfId="6781"/>
    <cellStyle name="NAJAT 6 15" xfId="2839"/>
    <cellStyle name="NAJAT 6 15 2" xfId="6858"/>
    <cellStyle name="NAJAT 6 15 3" xfId="6558"/>
    <cellStyle name="NAJAT 6 15 4" xfId="6782"/>
    <cellStyle name="NAJAT 6 16" xfId="6852"/>
    <cellStyle name="NAJAT 6 17" xfId="6562"/>
    <cellStyle name="NAJAT 6 18" xfId="6779"/>
    <cellStyle name="NAJAT 6 2" xfId="2840"/>
    <cellStyle name="NAJAT 6 2 2" xfId="6859"/>
    <cellStyle name="NAJAT 6 2 3" xfId="6557"/>
    <cellStyle name="NAJAT 6 2 4" xfId="6783"/>
    <cellStyle name="NAJAT 6 3" xfId="2841"/>
    <cellStyle name="NAJAT 6 3 2" xfId="6860"/>
    <cellStyle name="NAJAT 6 3 3" xfId="6556"/>
    <cellStyle name="NAJAT 6 3 4" xfId="6784"/>
    <cellStyle name="NAJAT 6 4" xfId="2842"/>
    <cellStyle name="NAJAT 6 4 2" xfId="6861"/>
    <cellStyle name="NAJAT 6 4 3" xfId="6878"/>
    <cellStyle name="NAJAT 6 4 4" xfId="6550"/>
    <cellStyle name="NAJAT 6 5" xfId="2843"/>
    <cellStyle name="NAJAT 6 5 2" xfId="6862"/>
    <cellStyle name="NAJAT 6 5 3" xfId="6877"/>
    <cellStyle name="NAJAT 6 5 4" xfId="6551"/>
    <cellStyle name="NAJAT 6 6" xfId="2844"/>
    <cellStyle name="NAJAT 6 6 2" xfId="6863"/>
    <cellStyle name="NAJAT 6 6 3" xfId="6555"/>
    <cellStyle name="NAJAT 6 6 4" xfId="6785"/>
    <cellStyle name="NAJAT 6 7" xfId="2845"/>
    <cellStyle name="NAJAT 6 7 2" xfId="6864"/>
    <cellStyle name="NAJAT 6 7 3" xfId="6554"/>
    <cellStyle name="NAJAT 6 7 4" xfId="6786"/>
    <cellStyle name="NAJAT 6 8" xfId="2846"/>
    <cellStyle name="NAJAT 6 8 2" xfId="6865"/>
    <cellStyle name="NAJAT 6 8 3" xfId="6553"/>
    <cellStyle name="NAJAT 6 8 4" xfId="6787"/>
    <cellStyle name="NAJAT 6 9" xfId="2847"/>
    <cellStyle name="NAJAT 6 9 2" xfId="6866"/>
    <cellStyle name="NAJAT 6 9 3" xfId="6552"/>
    <cellStyle name="NAJAT 6 9 4" xfId="6788"/>
    <cellStyle name="NAJAT 7" xfId="6791"/>
    <cellStyle name="NAJAT 8" xfId="6621"/>
    <cellStyle name="NAJAT 9" xfId="6669"/>
    <cellStyle name="Neutral" xfId="5801"/>
    <cellStyle name="Neutral 2" xfId="6298"/>
    <cellStyle name="Neutre 10 2" xfId="2849"/>
    <cellStyle name="Neutre 11 2" xfId="2850"/>
    <cellStyle name="Neutre 12 2" xfId="2851"/>
    <cellStyle name="Neutre 13 2" xfId="2852"/>
    <cellStyle name="Neutre 14 2" xfId="2853"/>
    <cellStyle name="Neutre 15 2" xfId="2854"/>
    <cellStyle name="Neutre 16 2" xfId="2855"/>
    <cellStyle name="Neutre 17 2" xfId="2856"/>
    <cellStyle name="Neutre 18 2" xfId="2857"/>
    <cellStyle name="Neutre 19 2" xfId="2858"/>
    <cellStyle name="Neutre 2" xfId="2859"/>
    <cellStyle name="Neutre 2 2" xfId="2860"/>
    <cellStyle name="Neutre 2 2 2" xfId="4872"/>
    <cellStyle name="Neutre 2 2 2 2" xfId="4873"/>
    <cellStyle name="Neutre 2 2 2 2 2" xfId="4874"/>
    <cellStyle name="Neutre 2 2 2 2 2 2" xfId="4875"/>
    <cellStyle name="Neutre 2 2 2 2 2 2 2" xfId="5863"/>
    <cellStyle name="Neutre 2 2 2 2 2 3" xfId="4876"/>
    <cellStyle name="Neutre 2 2 2 2 3" xfId="4877"/>
    <cellStyle name="Neutre 2 2 2 3" xfId="4878"/>
    <cellStyle name="Neutre 2 2 2 4" xfId="4879"/>
    <cellStyle name="Neutre 2 2 2 5" xfId="4880"/>
    <cellStyle name="Neutre 2 2 2 6" xfId="4881"/>
    <cellStyle name="Neutre 2 2 3" xfId="4882"/>
    <cellStyle name="Neutre 2 2 4" xfId="4883"/>
    <cellStyle name="Neutre 2 2 5" xfId="4884"/>
    <cellStyle name="Neutre 2 2 6" xfId="4885"/>
    <cellStyle name="Neutre 2 3" xfId="2861"/>
    <cellStyle name="Neutre 2 4" xfId="4886"/>
    <cellStyle name="Neutre 2 5" xfId="4887"/>
    <cellStyle name="Neutre 2 6" xfId="4888"/>
    <cellStyle name="Neutre 2 7" xfId="4889"/>
    <cellStyle name="Neutre 20 2" xfId="2862"/>
    <cellStyle name="Neutre 21 2" xfId="2863"/>
    <cellStyle name="Neutre 22 2" xfId="2864"/>
    <cellStyle name="Neutre 23 2" xfId="2865"/>
    <cellStyle name="Neutre 24 2" xfId="2866"/>
    <cellStyle name="Neutre 25 2" xfId="2867"/>
    <cellStyle name="Neutre 26 2" xfId="2868"/>
    <cellStyle name="Neutre 27 2" xfId="2869"/>
    <cellStyle name="Neutre 28 2" xfId="2870"/>
    <cellStyle name="Neutre 29 2" xfId="2871"/>
    <cellStyle name="Neutre 3" xfId="2872"/>
    <cellStyle name="Neutre 3 2" xfId="2873"/>
    <cellStyle name="Neutre 3 3" xfId="4890"/>
    <cellStyle name="Neutre 3 4" xfId="4891"/>
    <cellStyle name="Neutre 3 5" xfId="4892"/>
    <cellStyle name="Neutre 3 6" xfId="4893"/>
    <cellStyle name="Neutre 3 7" xfId="4894"/>
    <cellStyle name="Neutre 3 8" xfId="6331"/>
    <cellStyle name="Neutre 30 2" xfId="2874"/>
    <cellStyle name="Neutre 31 2" xfId="2875"/>
    <cellStyle name="Neutre 4" xfId="2876"/>
    <cellStyle name="Neutre 4 2" xfId="2877"/>
    <cellStyle name="Neutre 4 3" xfId="4895"/>
    <cellStyle name="Neutre 4 4" xfId="4896"/>
    <cellStyle name="Neutre 4 5" xfId="4897"/>
    <cellStyle name="Neutre 4 6" xfId="4898"/>
    <cellStyle name="Neutre 4 7" xfId="4899"/>
    <cellStyle name="Neutre 5" xfId="2878"/>
    <cellStyle name="Neutre 5 2" xfId="2879"/>
    <cellStyle name="Neutre 5 3" xfId="4900"/>
    <cellStyle name="Neutre 5 4" xfId="4901"/>
    <cellStyle name="Neutre 5 5" xfId="4902"/>
    <cellStyle name="Neutre 5 6" xfId="4903"/>
    <cellStyle name="Neutre 5 7" xfId="4904"/>
    <cellStyle name="Neutre 6" xfId="2880"/>
    <cellStyle name="Neutre 6 2" xfId="2881"/>
    <cellStyle name="Neutre 6 3" xfId="4905"/>
    <cellStyle name="Neutre 6 4" xfId="4906"/>
    <cellStyle name="Neutre 6 5" xfId="4907"/>
    <cellStyle name="Neutre 6 6" xfId="4908"/>
    <cellStyle name="Neutre 6 7" xfId="4909"/>
    <cellStyle name="Neutre 7" xfId="2882"/>
    <cellStyle name="Neutre 7 2" xfId="2883"/>
    <cellStyle name="Neutre 7 3" xfId="4910"/>
    <cellStyle name="Neutre 7 4" xfId="4911"/>
    <cellStyle name="Neutre 7 5" xfId="4912"/>
    <cellStyle name="Neutre 7 6" xfId="4913"/>
    <cellStyle name="Neutre 7 7" xfId="4914"/>
    <cellStyle name="Neutre 8" xfId="2884"/>
    <cellStyle name="Neutre 8 2" xfId="2885"/>
    <cellStyle name="Neutre 8 3" xfId="4915"/>
    <cellStyle name="Neutre 8 4" xfId="4916"/>
    <cellStyle name="Neutre 8 5" xfId="4917"/>
    <cellStyle name="Neutre 8 6" xfId="4918"/>
    <cellStyle name="Neutre 8 7" xfId="4919"/>
    <cellStyle name="Neutre 9" xfId="2848"/>
    <cellStyle name="Neutre 9 2" xfId="2886"/>
    <cellStyle name="Neutre 9 3" xfId="4920"/>
    <cellStyle name="Neutre 9 4" xfId="4921"/>
    <cellStyle name="Neutre 9 5" xfId="4922"/>
    <cellStyle name="Neutre 9 6" xfId="4923"/>
    <cellStyle name="Neutre 9 7" xfId="4924"/>
    <cellStyle name="no dec" xfId="5661"/>
    <cellStyle name="NonPrint_Heading" xfId="5662"/>
    <cellStyle name="Normal" xfId="0" builtinId="0"/>
    <cellStyle name="Normal - Style1" xfId="5"/>
    <cellStyle name="Normal - Style1 2" xfId="5938"/>
    <cellStyle name="Normal - Style1 3" xfId="5663"/>
    <cellStyle name="Normal - Style1_etancheite" xfId="6249"/>
    <cellStyle name="Normal [0]" xfId="5664"/>
    <cellStyle name="Normal [1]" xfId="5665"/>
    <cellStyle name="Normal [1] 2" xfId="5666"/>
    <cellStyle name="Normal [2]" xfId="5667"/>
    <cellStyle name="Normal [3]" xfId="5668"/>
    <cellStyle name="Normal [3] 2" xfId="5669"/>
    <cellStyle name="Normal 10" xfId="4925"/>
    <cellStyle name="Normal 10 2" xfId="5670"/>
    <cellStyle name="Normal 10 2 2" xfId="2"/>
    <cellStyle name="Normal 10 2_bp md" xfId="6332"/>
    <cellStyle name="Normal 10 3" xfId="5671"/>
    <cellStyle name="Normal 10 3 2" xfId="5939"/>
    <cellStyle name="Normal 10 3_bp md" xfId="6333"/>
    <cellStyle name="Normal 10 4" xfId="5672"/>
    <cellStyle name="Normal 10 4 2" xfId="5940"/>
    <cellStyle name="Normal 10 4_bp md" xfId="6334"/>
    <cellStyle name="Normal 10 5" xfId="5747"/>
    <cellStyle name="Normal 10 5 2" xfId="5842"/>
    <cellStyle name="Normal 10 5 2 2" xfId="6265"/>
    <cellStyle name="Normal 10 5 2 3" xfId="6335"/>
    <cellStyle name="Normal 10 5 3" xfId="5843"/>
    <cellStyle name="Normal 10 5 3 2" xfId="5885"/>
    <cellStyle name="Normal 10 5 4" xfId="5884"/>
    <cellStyle name="Normal 10 5 5" xfId="6271"/>
    <cellStyle name="Normal 10 5_bp md" xfId="6336"/>
    <cellStyle name="Normal 10 6" xfId="5748"/>
    <cellStyle name="Normal 10 6 2" xfId="5825"/>
    <cellStyle name="Normal 10 6 3" xfId="6337"/>
    <cellStyle name="Normal 10_1 - BP-LS therme" xfId="5941"/>
    <cellStyle name="Normal 11" xfId="4926"/>
    <cellStyle name="Normal 11 2" xfId="5673"/>
    <cellStyle name="Normal 11 2 2" xfId="6338"/>
    <cellStyle name="Normal 11 3" xfId="5674"/>
    <cellStyle name="Normal 11 3 2" xfId="5675"/>
    <cellStyle name="Normal 11 4" xfId="6272"/>
    <cellStyle name="Normal 11_bp md" xfId="6339"/>
    <cellStyle name="Normal 12" xfId="4927"/>
    <cellStyle name="Normal 12 2" xfId="5676"/>
    <cellStyle name="Normal 12 2 2" xfId="6340"/>
    <cellStyle name="Normal 12 3" xfId="6273"/>
    <cellStyle name="Normal 12_bp md" xfId="6341"/>
    <cellStyle name="Normal 13" xfId="4928"/>
    <cellStyle name="Normal 13 2" xfId="5942"/>
    <cellStyle name="Normal 13_bp md" xfId="6342"/>
    <cellStyle name="Normal 14" xfId="4929"/>
    <cellStyle name="Normal 14 2" xfId="5943"/>
    <cellStyle name="Normal 14_bp md" xfId="6343"/>
    <cellStyle name="Normal 15" xfId="4930"/>
    <cellStyle name="Normal 15 2" xfId="5944"/>
    <cellStyle name="Normal 15_bp md" xfId="6344"/>
    <cellStyle name="Normal 16" xfId="2887"/>
    <cellStyle name="Normal 16 10" xfId="5945"/>
    <cellStyle name="Normal 16 2" xfId="4931"/>
    <cellStyle name="Normal 16 2 2" xfId="6299"/>
    <cellStyle name="Normal 16 3" xfId="5946"/>
    <cellStyle name="Normal 16 4" xfId="5947"/>
    <cellStyle name="Normal 16 5" xfId="5948"/>
    <cellStyle name="Normal 16 6" xfId="5949"/>
    <cellStyle name="Normal 16 7" xfId="5950"/>
    <cellStyle name="Normal 16 8" xfId="5951"/>
    <cellStyle name="Normal 16 9" xfId="5952"/>
    <cellStyle name="Normal 16_1 - BP-LS therme" xfId="5953"/>
    <cellStyle name="Normal 17" xfId="2888"/>
    <cellStyle name="Normal 17 2" xfId="4932"/>
    <cellStyle name="Normal 17 2 2" xfId="6345"/>
    <cellStyle name="Normal 17 3" xfId="6274"/>
    <cellStyle name="Normal 17_bp md" xfId="6346"/>
    <cellStyle name="Normal 18" xfId="2889"/>
    <cellStyle name="Normal 18 2" xfId="4933"/>
    <cellStyle name="Normal 18 2 2" xfId="6347"/>
    <cellStyle name="Normal 18 3" xfId="6275"/>
    <cellStyle name="Normal 18_bp md" xfId="6348"/>
    <cellStyle name="Normal 19" xfId="2890"/>
    <cellStyle name="Normal 19 2" xfId="4934"/>
    <cellStyle name="Normal 19 2 2" xfId="5954"/>
    <cellStyle name="Normal 19 2 3" xfId="5955"/>
    <cellStyle name="Normal 19 2 3 2" xfId="6349"/>
    <cellStyle name="Normal 19 2_etancheite" xfId="6250"/>
    <cellStyle name="Normal 19 3" xfId="7"/>
    <cellStyle name="Normal 19 4" xfId="6300"/>
    <cellStyle name="Normal 19_BD Bois" xfId="5956"/>
    <cellStyle name="Normal 2" xfId="2891"/>
    <cellStyle name="Normal 2 10" xfId="5864"/>
    <cellStyle name="Normal 2 11" xfId="5957"/>
    <cellStyle name="Normal 2 12" xfId="5958"/>
    <cellStyle name="Normal 2 13" xfId="5959"/>
    <cellStyle name="Normal 2 14" xfId="5960"/>
    <cellStyle name="Normal 2 14 2" xfId="5961"/>
    <cellStyle name="Normal 2 2" xfId="2892"/>
    <cellStyle name="Normal 2 2 10" xfId="2893"/>
    <cellStyle name="Normal 2 2 10 2" xfId="5817"/>
    <cellStyle name="Normal 2 2 10_bp md" xfId="6350"/>
    <cellStyle name="Normal 2 2 11" xfId="2894"/>
    <cellStyle name="Normal 2 2 11 2" xfId="5962"/>
    <cellStyle name="Normal 2 2 11_bp md" xfId="6351"/>
    <cellStyle name="Normal 2 2 12" xfId="2895"/>
    <cellStyle name="Normal 2 2 12 2" xfId="5963"/>
    <cellStyle name="Normal 2 2 12_bp md" xfId="6352"/>
    <cellStyle name="Normal 2 2 13" xfId="2896"/>
    <cellStyle name="Normal 2 2 13 2" xfId="5964"/>
    <cellStyle name="Normal 2 2 13_bp md" xfId="6353"/>
    <cellStyle name="Normal 2 2 14" xfId="2897"/>
    <cellStyle name="Normal 2 2 14 2" xfId="5965"/>
    <cellStyle name="Normal 2 2 14_bp md" xfId="6354"/>
    <cellStyle name="Normal 2 2 15" xfId="2898"/>
    <cellStyle name="Normal 2 2 15 2" xfId="5966"/>
    <cellStyle name="Normal 2 2 15_bp md" xfId="6355"/>
    <cellStyle name="Normal 2 2 16" xfId="2899"/>
    <cellStyle name="Normal 2 2 16 2" xfId="5967"/>
    <cellStyle name="Normal 2 2 16_bp md" xfId="6356"/>
    <cellStyle name="Normal 2 2 17" xfId="2900"/>
    <cellStyle name="Normal 2 2 18" xfId="3495"/>
    <cellStyle name="Normal 2 2 19" xfId="6"/>
    <cellStyle name="Normal 2 2 19 2" xfId="6357"/>
    <cellStyle name="Normal 2 2 2" xfId="2901"/>
    <cellStyle name="Normal 2 2 2 2" xfId="4935"/>
    <cellStyle name="Normal 2 2 2_bp md" xfId="6358"/>
    <cellStyle name="Normal 2 2 20" xfId="5968"/>
    <cellStyle name="Normal 2 2 21" xfId="5969"/>
    <cellStyle name="Normal 2 2 21 2" xfId="5970"/>
    <cellStyle name="Normal 2 2 22" xfId="5971"/>
    <cellStyle name="Normal 2 2 23" xfId="6251"/>
    <cellStyle name="Normal 2 2 3" xfId="2902"/>
    <cellStyle name="Normal 2 2 3 2" xfId="5972"/>
    <cellStyle name="Normal 2 2 3_bp md" xfId="6359"/>
    <cellStyle name="Normal 2 2 4" xfId="2903"/>
    <cellStyle name="Normal 2 2 4 2" xfId="5973"/>
    <cellStyle name="Normal 2 2 4_bp md" xfId="6360"/>
    <cellStyle name="Normal 2 2 5" xfId="2904"/>
    <cellStyle name="Normal 2 2 5 2" xfId="5974"/>
    <cellStyle name="Normal 2 2 5_bp md" xfId="6361"/>
    <cellStyle name="Normal 2 2 6" xfId="2905"/>
    <cellStyle name="Normal 2 2 6 2" xfId="5975"/>
    <cellStyle name="Normal 2 2 6_bp md" xfId="6362"/>
    <cellStyle name="Normal 2 2 7" xfId="2906"/>
    <cellStyle name="Normal 2 2 7 2" xfId="5976"/>
    <cellStyle name="Normal 2 2 7_bp md" xfId="6363"/>
    <cellStyle name="Normal 2 2 8" xfId="2907"/>
    <cellStyle name="Normal 2 2 8 2" xfId="5977"/>
    <cellStyle name="Normal 2 2 8_bp md" xfId="6364"/>
    <cellStyle name="Normal 2 2 9" xfId="2908"/>
    <cellStyle name="Normal 2 2 9 2" xfId="5978"/>
    <cellStyle name="Normal 2 2 9_bp md" xfId="6365"/>
    <cellStyle name="Normal 2 2_05 BP modifié juillet 2012 marché bloc &amp; spa" xfId="5979"/>
    <cellStyle name="Normal 2 3" xfId="2909"/>
    <cellStyle name="Normal 2 3 10" xfId="2910"/>
    <cellStyle name="Normal 2 3 10 2" xfId="5819"/>
    <cellStyle name="Normal 2 3 11" xfId="2911"/>
    <cellStyle name="Normal 2 3 12" xfId="2912"/>
    <cellStyle name="Normal 2 3 13" xfId="2913"/>
    <cellStyle name="Normal 2 3 14" xfId="2914"/>
    <cellStyle name="Normal 2 3 15" xfId="2915"/>
    <cellStyle name="Normal 2 3 16" xfId="2916"/>
    <cellStyle name="Normal 2 3 17" xfId="2917"/>
    <cellStyle name="Normal 2 3 18" xfId="2918"/>
    <cellStyle name="Normal 2 3 19" xfId="2919"/>
    <cellStyle name="Normal 2 3 2" xfId="2920"/>
    <cellStyle name="Normal 2 3 20" xfId="2921"/>
    <cellStyle name="Normal 2 3 21" xfId="2922"/>
    <cellStyle name="Normal 2 3 22" xfId="2923"/>
    <cellStyle name="Normal 2 3 23" xfId="2924"/>
    <cellStyle name="Normal 2 3 24" xfId="2925"/>
    <cellStyle name="Normal 2 3 25" xfId="2926"/>
    <cellStyle name="Normal 2 3 26" xfId="2927"/>
    <cellStyle name="Normal 2 3 27" xfId="2928"/>
    <cellStyle name="Normal 2 3 28" xfId="2929"/>
    <cellStyle name="Normal 2 3 29" xfId="2930"/>
    <cellStyle name="Normal 2 3 3" xfId="2931"/>
    <cellStyle name="Normal 2 3 30" xfId="2932"/>
    <cellStyle name="Normal 2 3 31" xfId="2933"/>
    <cellStyle name="Normal 2 3 32" xfId="2934"/>
    <cellStyle name="Normal 2 3 33" xfId="2935"/>
    <cellStyle name="Normal 2 3 34" xfId="2936"/>
    <cellStyle name="Normal 2 3 35" xfId="2937"/>
    <cellStyle name="Normal 2 3 36" xfId="2938"/>
    <cellStyle name="Normal 2 3 37" xfId="2939"/>
    <cellStyle name="Normal 2 3 38" xfId="2940"/>
    <cellStyle name="Normal 2 3 39" xfId="2941"/>
    <cellStyle name="Normal 2 3 4" xfId="2942"/>
    <cellStyle name="Normal 2 3 40" xfId="2943"/>
    <cellStyle name="Normal 2 3 41" xfId="2944"/>
    <cellStyle name="Normal 2 3 42" xfId="2945"/>
    <cellStyle name="Normal 2 3 43" xfId="2946"/>
    <cellStyle name="Normal 2 3 44" xfId="2947"/>
    <cellStyle name="Normal 2 3 45" xfId="2948"/>
    <cellStyle name="Normal 2 3 46" xfId="2949"/>
    <cellStyle name="Normal 2 3 47" xfId="2950"/>
    <cellStyle name="Normal 2 3 48" xfId="2951"/>
    <cellStyle name="Normal 2 3 49" xfId="5818"/>
    <cellStyle name="Normal 2 3 5" xfId="2952"/>
    <cellStyle name="Normal 2 3 6" xfId="2953"/>
    <cellStyle name="Normal 2 3 7" xfId="2954"/>
    <cellStyle name="Normal 2 3 8" xfId="2955"/>
    <cellStyle name="Normal 2 3 9" xfId="2956"/>
    <cellStyle name="Normal 2 4" xfId="2957"/>
    <cellStyle name="Normal 2 4 10" xfId="2958"/>
    <cellStyle name="Normal 2 4 11" xfId="2959"/>
    <cellStyle name="Normal 2 4 12" xfId="2960"/>
    <cellStyle name="Normal 2 4 13" xfId="2961"/>
    <cellStyle name="Normal 2 4 14" xfId="2962"/>
    <cellStyle name="Normal 2 4 15" xfId="2963"/>
    <cellStyle name="Normal 2 4 16" xfId="2964"/>
    <cellStyle name="Normal 2 4 17" xfId="2965"/>
    <cellStyle name="Normal 2 4 18" xfId="2966"/>
    <cellStyle name="Normal 2 4 19" xfId="2967"/>
    <cellStyle name="Normal 2 4 2" xfId="2968"/>
    <cellStyle name="Normal 2 4 20" xfId="2969"/>
    <cellStyle name="Normal 2 4 21" xfId="2970"/>
    <cellStyle name="Normal 2 4 22" xfId="2971"/>
    <cellStyle name="Normal 2 4 23" xfId="2972"/>
    <cellStyle name="Normal 2 4 24" xfId="2973"/>
    <cellStyle name="Normal 2 4 25" xfId="2974"/>
    <cellStyle name="Normal 2 4 26" xfId="2975"/>
    <cellStyle name="Normal 2 4 27" xfId="2976"/>
    <cellStyle name="Normal 2 4 28" xfId="2977"/>
    <cellStyle name="Normal 2 4 29" xfId="2978"/>
    <cellStyle name="Normal 2 4 3" xfId="2979"/>
    <cellStyle name="Normal 2 4 30" xfId="2980"/>
    <cellStyle name="Normal 2 4 31" xfId="2981"/>
    <cellStyle name="Normal 2 4 32" xfId="2982"/>
    <cellStyle name="Normal 2 4 33" xfId="2983"/>
    <cellStyle name="Normal 2 4 34" xfId="2984"/>
    <cellStyle name="Normal 2 4 35" xfId="2985"/>
    <cellStyle name="Normal 2 4 36" xfId="2986"/>
    <cellStyle name="Normal 2 4 4" xfId="2987"/>
    <cellStyle name="Normal 2 4 5" xfId="2988"/>
    <cellStyle name="Normal 2 4 6" xfId="2989"/>
    <cellStyle name="Normal 2 4 7" xfId="2990"/>
    <cellStyle name="Normal 2 4 8" xfId="2991"/>
    <cellStyle name="Normal 2 4 9" xfId="2992"/>
    <cellStyle name="Normal 2 5" xfId="2993"/>
    <cellStyle name="Normal 2 5 2" xfId="5745"/>
    <cellStyle name="Normal 2 6" xfId="2994"/>
    <cellStyle name="Normal 2 6 2" xfId="5515"/>
    <cellStyle name="Normal 2 6 3" xfId="5822"/>
    <cellStyle name="Normal 2 7" xfId="3492"/>
    <cellStyle name="Normal 2 8" xfId="4936"/>
    <cellStyle name="Normal 2 9" xfId="5508"/>
    <cellStyle name="Normal 2 9 2" xfId="5511"/>
    <cellStyle name="Normal 2_ alu hot" xfId="5980"/>
    <cellStyle name="Normal 20" xfId="2995"/>
    <cellStyle name="Normal 20 2" xfId="4937"/>
    <cellStyle name="Normal 20 3" xfId="6301"/>
    <cellStyle name="Normal 21" xfId="2996"/>
    <cellStyle name="Normal 21 2" xfId="4938"/>
    <cellStyle name="Normal 21 3" xfId="5886"/>
    <cellStyle name="Normal 22" xfId="2997"/>
    <cellStyle name="Normal 22 2" xfId="5746"/>
    <cellStyle name="Normal 22 3" xfId="6252"/>
    <cellStyle name="Normal 22_cluster " xfId="6253"/>
    <cellStyle name="Normal 23" xfId="2998"/>
    <cellStyle name="Normal 23 2" xfId="6254"/>
    <cellStyle name="Normal 24" xfId="2999"/>
    <cellStyle name="Normal 24 2" xfId="5821"/>
    <cellStyle name="Normal 24 3" xfId="6255"/>
    <cellStyle name="Normal 25" xfId="3000"/>
    <cellStyle name="Normal 25 2" xfId="5981"/>
    <cellStyle name="Normal 25 3" xfId="6306"/>
    <cellStyle name="Normal 26" xfId="3001"/>
    <cellStyle name="Normal 27" xfId="3002"/>
    <cellStyle name="Normal 28" xfId="3003"/>
    <cellStyle name="Normal 28 2" xfId="6256"/>
    <cellStyle name="Normal 29" xfId="3004"/>
    <cellStyle name="Normal 3" xfId="3005"/>
    <cellStyle name="Normal 3 10" xfId="3006"/>
    <cellStyle name="Normal 3 10 2" xfId="5982"/>
    <cellStyle name="Normal 3 10 2 2" xfId="5983"/>
    <cellStyle name="Normal 3 10 2_etancheite" xfId="6257"/>
    <cellStyle name="Normal 3 10_bp md" xfId="6366"/>
    <cellStyle name="Normal 3 11" xfId="3007"/>
    <cellStyle name="Normal 3 11 2" xfId="5984"/>
    <cellStyle name="Normal 3 11_bp md" xfId="6367"/>
    <cellStyle name="Normal 3 12" xfId="3008"/>
    <cellStyle name="Normal 3 12 2" xfId="5985"/>
    <cellStyle name="Normal 3 12_bp md" xfId="6368"/>
    <cellStyle name="Normal 3 13" xfId="3009"/>
    <cellStyle name="Normal 3 13 2" xfId="5986"/>
    <cellStyle name="Normal 3 13_bp md" xfId="6369"/>
    <cellStyle name="Normal 3 14" xfId="3010"/>
    <cellStyle name="Normal 3 14 2" xfId="5987"/>
    <cellStyle name="Normal 3 14_bp md" xfId="6370"/>
    <cellStyle name="Normal 3 15" xfId="3011"/>
    <cellStyle name="Normal 3 15 2" xfId="5988"/>
    <cellStyle name="Normal 3 15_bp md" xfId="6371"/>
    <cellStyle name="Normal 3 16" xfId="3012"/>
    <cellStyle name="Normal 3 16 2" xfId="5989"/>
    <cellStyle name="Normal 3 16_bp md" xfId="6372"/>
    <cellStyle name="Normal 3 17" xfId="3013"/>
    <cellStyle name="Normal 3 17 2" xfId="5990"/>
    <cellStyle name="Normal 3 17_bp md" xfId="6373"/>
    <cellStyle name="Normal 3 18" xfId="5991"/>
    <cellStyle name="Normal 3 18 2" xfId="5992"/>
    <cellStyle name="Normal 3 18_bp md" xfId="6374"/>
    <cellStyle name="Normal 3 19" xfId="5993"/>
    <cellStyle name="Normal 3 19 2" xfId="5994"/>
    <cellStyle name="Normal 3 19_bp md" xfId="6375"/>
    <cellStyle name="Normal 3 2" xfId="3014"/>
    <cellStyle name="Normal 3 2 2" xfId="5995"/>
    <cellStyle name="Normal 3 2_bp md" xfId="6376"/>
    <cellStyle name="Normal 3 20" xfId="5996"/>
    <cellStyle name="Normal 3 20 2" xfId="5997"/>
    <cellStyle name="Normal 3 20_bp md" xfId="6377"/>
    <cellStyle name="Normal 3 21" xfId="5998"/>
    <cellStyle name="Normal 3 21 2" xfId="5999"/>
    <cellStyle name="Normal 3 21_bp md" xfId="6378"/>
    <cellStyle name="Normal 3 22" xfId="6000"/>
    <cellStyle name="Normal 3 22 2" xfId="6001"/>
    <cellStyle name="Normal 3 22_bp md" xfId="6379"/>
    <cellStyle name="Normal 3 23" xfId="6002"/>
    <cellStyle name="Normal 3 23 2" xfId="6003"/>
    <cellStyle name="Normal 3 23_bp md" xfId="6380"/>
    <cellStyle name="Normal 3 24" xfId="6004"/>
    <cellStyle name="Normal 3 24 2" xfId="6005"/>
    <cellStyle name="Normal 3 24_bp md" xfId="6381"/>
    <cellStyle name="Normal 3 25" xfId="6006"/>
    <cellStyle name="Normal 3 25 2" xfId="6007"/>
    <cellStyle name="Normal 3 25_bp md" xfId="6382"/>
    <cellStyle name="Normal 3 26" xfId="6008"/>
    <cellStyle name="Normal 3 26 2" xfId="6009"/>
    <cellStyle name="Normal 3 26_bp md" xfId="6383"/>
    <cellStyle name="Normal 3 27" xfId="6010"/>
    <cellStyle name="Normal 3 27 2" xfId="6011"/>
    <cellStyle name="Normal 3 27_bp md" xfId="6384"/>
    <cellStyle name="Normal 3 28" xfId="6012"/>
    <cellStyle name="Normal 3 28 2" xfId="6013"/>
    <cellStyle name="Normal 3 28_bp md" xfId="6385"/>
    <cellStyle name="Normal 3 29" xfId="6014"/>
    <cellStyle name="Normal 3 29 2" xfId="6015"/>
    <cellStyle name="Normal 3 29_bp md" xfId="6386"/>
    <cellStyle name="Normal 3 3" xfId="3015"/>
    <cellStyle name="Normal 3 3 2" xfId="6016"/>
    <cellStyle name="Normal 3 3_bp md" xfId="6387"/>
    <cellStyle name="Normal 3 30" xfId="6017"/>
    <cellStyle name="Normal 3 30 2" xfId="6018"/>
    <cellStyle name="Normal 3 30_bp md" xfId="6388"/>
    <cellStyle name="Normal 3 31" xfId="6019"/>
    <cellStyle name="Normal 3 31 2" xfId="6020"/>
    <cellStyle name="Normal 3 31_bp md" xfId="6389"/>
    <cellStyle name="Normal 3 32" xfId="6021"/>
    <cellStyle name="Normal 3 32 2" xfId="6022"/>
    <cellStyle name="Normal 3 32_bp md" xfId="6390"/>
    <cellStyle name="Normal 3 33" xfId="6023"/>
    <cellStyle name="Normal 3 33 2" xfId="6024"/>
    <cellStyle name="Normal 3 33_bp md" xfId="6391"/>
    <cellStyle name="Normal 3 34" xfId="6025"/>
    <cellStyle name="Normal 3 34 2" xfId="6026"/>
    <cellStyle name="Normal 3 34_bp md" xfId="6392"/>
    <cellStyle name="Normal 3 35" xfId="6027"/>
    <cellStyle name="Normal 3 35 2" xfId="6028"/>
    <cellStyle name="Normal 3 35_bp md" xfId="6393"/>
    <cellStyle name="Normal 3 36" xfId="6029"/>
    <cellStyle name="Normal 3 36 2" xfId="6030"/>
    <cellStyle name="Normal 3 36_bp md" xfId="6394"/>
    <cellStyle name="Normal 3 37" xfId="6031"/>
    <cellStyle name="Normal 3 37 2" xfId="6032"/>
    <cellStyle name="Normal 3 37_bp md" xfId="6395"/>
    <cellStyle name="Normal 3 38" xfId="6033"/>
    <cellStyle name="Normal 3 38 2" xfId="6034"/>
    <cellStyle name="Normal 3 38_bp md" xfId="6396"/>
    <cellStyle name="Normal 3 39" xfId="6035"/>
    <cellStyle name="Normal 3 39 2" xfId="6036"/>
    <cellStyle name="Normal 3 39_bp md" xfId="6397"/>
    <cellStyle name="Normal 3 4" xfId="3016"/>
    <cellStyle name="Normal 3 4 2" xfId="6037"/>
    <cellStyle name="Normal 3 4_bp md" xfId="6398"/>
    <cellStyle name="Normal 3 40" xfId="6038"/>
    <cellStyle name="Normal 3 40 2" xfId="6039"/>
    <cellStyle name="Normal 3 40_bp md" xfId="6399"/>
    <cellStyle name="Normal 3 41" xfId="6040"/>
    <cellStyle name="Normal 3 41 2" xfId="6041"/>
    <cellStyle name="Normal 3 41_bp md" xfId="6400"/>
    <cellStyle name="Normal 3 42" xfId="6042"/>
    <cellStyle name="Normal 3 42 2" xfId="6043"/>
    <cellStyle name="Normal 3 42_bp md" xfId="6401"/>
    <cellStyle name="Normal 3 43" xfId="6044"/>
    <cellStyle name="Normal 3 43 2" xfId="6045"/>
    <cellStyle name="Normal 3 43_bp md" xfId="6402"/>
    <cellStyle name="Normal 3 44" xfId="6046"/>
    <cellStyle name="Normal 3 44 2" xfId="6047"/>
    <cellStyle name="Normal 3 44_bp md" xfId="6403"/>
    <cellStyle name="Normal 3 45" xfId="6048"/>
    <cellStyle name="Normal 3 45 2" xfId="6049"/>
    <cellStyle name="Normal 3 45_bp md" xfId="6404"/>
    <cellStyle name="Normal 3 46" xfId="6050"/>
    <cellStyle name="Normal 3 46 2" xfId="6405"/>
    <cellStyle name="Normal 3 47" xfId="6051"/>
    <cellStyle name="Normal 3 5" xfId="3017"/>
    <cellStyle name="Normal 3 5 2" xfId="6052"/>
    <cellStyle name="Normal 3 5_bp md" xfId="6406"/>
    <cellStyle name="Normal 3 6" xfId="3018"/>
    <cellStyle name="Normal 3 6 2" xfId="6053"/>
    <cellStyle name="Normal 3 6_bp md" xfId="6407"/>
    <cellStyle name="Normal 3 7" xfId="3019"/>
    <cellStyle name="Normal 3 7 2" xfId="6054"/>
    <cellStyle name="Normal 3 7_bp md" xfId="6408"/>
    <cellStyle name="Normal 3 8" xfId="3020"/>
    <cellStyle name="Normal 3 8 2" xfId="6055"/>
    <cellStyle name="Normal 3 8_bp md" xfId="6409"/>
    <cellStyle name="Normal 3 9" xfId="3021"/>
    <cellStyle name="Normal 3 9 2" xfId="6056"/>
    <cellStyle name="Normal 3 9_bp md" xfId="6410"/>
    <cellStyle name="Normal 3_09B8_LA_estimatif_101130" xfId="6057"/>
    <cellStyle name="Normal 30" xfId="3022"/>
    <cellStyle name="Normal 31" xfId="3023"/>
    <cellStyle name="Normal 32" xfId="3024"/>
    <cellStyle name="Normal 33" xfId="3025"/>
    <cellStyle name="Normal 34" xfId="3026"/>
    <cellStyle name="Normal 35" xfId="3027"/>
    <cellStyle name="Normal 36" xfId="3028"/>
    <cellStyle name="Normal 37" xfId="3029"/>
    <cellStyle name="Normal 38" xfId="4939"/>
    <cellStyle name="Normal 39" xfId="4940"/>
    <cellStyle name="Normal 4" xfId="4941"/>
    <cellStyle name="Normal 4 10" xfId="3030"/>
    <cellStyle name="Normal 4 11" xfId="3031"/>
    <cellStyle name="Normal 4 12" xfId="3032"/>
    <cellStyle name="Normal 4 13" xfId="3033"/>
    <cellStyle name="Normal 4 14" xfId="3034"/>
    <cellStyle name="Normal 4 15" xfId="3035"/>
    <cellStyle name="Normal 4 16" xfId="3036"/>
    <cellStyle name="Normal 4 17" xfId="3037"/>
    <cellStyle name="Normal 4 18" xfId="3038"/>
    <cellStyle name="Normal 4 19" xfId="3039"/>
    <cellStyle name="Normal 4 2" xfId="3040"/>
    <cellStyle name="Normal 4 2 10" xfId="3041"/>
    <cellStyle name="Normal 4 2 11" xfId="3042"/>
    <cellStyle name="Normal 4 2 12" xfId="3043"/>
    <cellStyle name="Normal 4 2 13" xfId="3044"/>
    <cellStyle name="Normal 4 2 14" xfId="3045"/>
    <cellStyle name="Normal 4 2 15" xfId="3046"/>
    <cellStyle name="Normal 4 2 16" xfId="3047"/>
    <cellStyle name="Normal 4 2 17" xfId="3048"/>
    <cellStyle name="Normal 4 2 18" xfId="3049"/>
    <cellStyle name="Normal 4 2 19" xfId="3050"/>
    <cellStyle name="Normal 4 2 2" xfId="3051"/>
    <cellStyle name="Normal 4 2 20" xfId="3052"/>
    <cellStyle name="Normal 4 2 3" xfId="3053"/>
    <cellStyle name="Normal 4 2 4" xfId="3054"/>
    <cellStyle name="Normal 4 2 5" xfId="3055"/>
    <cellStyle name="Normal 4 2 6" xfId="3056"/>
    <cellStyle name="Normal 4 2 7" xfId="3057"/>
    <cellStyle name="Normal 4 2 8" xfId="3058"/>
    <cellStyle name="Normal 4 2 9" xfId="3059"/>
    <cellStyle name="Normal 4 2_bp md" xfId="6411"/>
    <cellStyle name="Normal 4 20" xfId="3060"/>
    <cellStyle name="Normal 4 21" xfId="3061"/>
    <cellStyle name="Normal 4 22" xfId="3062"/>
    <cellStyle name="Normal 4 23" xfId="3063"/>
    <cellStyle name="Normal 4 24" xfId="3064"/>
    <cellStyle name="Normal 4 25" xfId="3065"/>
    <cellStyle name="Normal 4 26" xfId="3066"/>
    <cellStyle name="Normal 4 27" xfId="3067"/>
    <cellStyle name="Normal 4 28" xfId="3068"/>
    <cellStyle name="Normal 4 29" xfId="3069"/>
    <cellStyle name="Normal 4 3" xfId="3070"/>
    <cellStyle name="Normal 4 3 10" xfId="3071"/>
    <cellStyle name="Normal 4 3 11" xfId="3072"/>
    <cellStyle name="Normal 4 3 12" xfId="3073"/>
    <cellStyle name="Normal 4 3 13" xfId="3074"/>
    <cellStyle name="Normal 4 3 14" xfId="3075"/>
    <cellStyle name="Normal 4 3 15" xfId="3076"/>
    <cellStyle name="Normal 4 3 16" xfId="3077"/>
    <cellStyle name="Normal 4 3 17" xfId="3078"/>
    <cellStyle name="Normal 4 3 18" xfId="3079"/>
    <cellStyle name="Normal 4 3 19" xfId="3080"/>
    <cellStyle name="Normal 4 3 2" xfId="3081"/>
    <cellStyle name="Normal 4 3 20" xfId="3082"/>
    <cellStyle name="Normal 4 3 3" xfId="3083"/>
    <cellStyle name="Normal 4 3 4" xfId="3084"/>
    <cellStyle name="Normal 4 3 5" xfId="3085"/>
    <cellStyle name="Normal 4 3 6" xfId="3086"/>
    <cellStyle name="Normal 4 3 7" xfId="3087"/>
    <cellStyle name="Normal 4 3 8" xfId="3088"/>
    <cellStyle name="Normal 4 3 9" xfId="3089"/>
    <cellStyle name="Normal 4 30" xfId="3090"/>
    <cellStyle name="Normal 4 31" xfId="3091"/>
    <cellStyle name="Normal 4 32" xfId="3092"/>
    <cellStyle name="Normal 4 33" xfId="5499"/>
    <cellStyle name="Normal 4 4" xfId="3093"/>
    <cellStyle name="Normal 4 5" xfId="3094"/>
    <cellStyle name="Normal 4 6" xfId="3095"/>
    <cellStyle name="Normal 4 7" xfId="3096"/>
    <cellStyle name="Normal 4 8" xfId="3097"/>
    <cellStyle name="Normal 4 9" xfId="3098"/>
    <cellStyle name="Normal 4_1 - BP-LS therme" xfId="6058"/>
    <cellStyle name="Normal 40" xfId="4942"/>
    <cellStyle name="Normal 41" xfId="4943"/>
    <cellStyle name="Normal 42" xfId="4944"/>
    <cellStyle name="Normal 43" xfId="4945"/>
    <cellStyle name="Normal 44" xfId="4946"/>
    <cellStyle name="Normal 45" xfId="4947"/>
    <cellStyle name="Normal 46" xfId="5510"/>
    <cellStyle name="Normal 46 2" xfId="5513"/>
    <cellStyle name="Normal 47" xfId="5802"/>
    <cellStyle name="Normal 48" xfId="5803"/>
    <cellStyle name="Normal 49" xfId="5804"/>
    <cellStyle name="Normal 5" xfId="4948"/>
    <cellStyle name="Normal 5 10" xfId="6059"/>
    <cellStyle name="Normal 5 10 2" xfId="6060"/>
    <cellStyle name="Normal 5 10_bp md" xfId="6412"/>
    <cellStyle name="Normal 5 11" xfId="6061"/>
    <cellStyle name="Normal 5 11 2" xfId="6062"/>
    <cellStyle name="Normal 5 11_bp md" xfId="6413"/>
    <cellStyle name="Normal 5 12" xfId="6063"/>
    <cellStyle name="Normal 5 12 2" xfId="6064"/>
    <cellStyle name="Normal 5 12_bp md" xfId="6414"/>
    <cellStyle name="Normal 5 13" xfId="6065"/>
    <cellStyle name="Normal 5 14" xfId="6066"/>
    <cellStyle name="Normal 5 15" xfId="6067"/>
    <cellStyle name="Normal 5 16" xfId="6068"/>
    <cellStyle name="Normal 5 17" xfId="6069"/>
    <cellStyle name="Normal 5 18" xfId="6070"/>
    <cellStyle name="Normal 5 19" xfId="6071"/>
    <cellStyle name="Normal 5 2" xfId="5497"/>
    <cellStyle name="Normal 5 2 2" xfId="6072"/>
    <cellStyle name="Normal 5 2_bp md" xfId="6415"/>
    <cellStyle name="Normal 5 20" xfId="6073"/>
    <cellStyle name="Normal 5 21" xfId="6074"/>
    <cellStyle name="Normal 5 3" xfId="5824"/>
    <cellStyle name="Normal 5 3 2" xfId="6075"/>
    <cellStyle name="Normal 5 3_bp md" xfId="6416"/>
    <cellStyle name="Normal 5 4" xfId="6076"/>
    <cellStyle name="Normal 5 4 2" xfId="6077"/>
    <cellStyle name="Normal 5 4_bp md" xfId="6417"/>
    <cellStyle name="Normal 5 5" xfId="6078"/>
    <cellStyle name="Normal 5 5 2" xfId="6079"/>
    <cellStyle name="Normal 5 5_bp md" xfId="6418"/>
    <cellStyle name="Normal 5 6" xfId="6080"/>
    <cellStyle name="Normal 5 6 2" xfId="6081"/>
    <cellStyle name="Normal 5 6_bp md" xfId="6419"/>
    <cellStyle name="Normal 5 7" xfId="6082"/>
    <cellStyle name="Normal 5 7 2" xfId="6083"/>
    <cellStyle name="Normal 5 7_bp md" xfId="6420"/>
    <cellStyle name="Normal 5 8" xfId="6084"/>
    <cellStyle name="Normal 5 8 2" xfId="6085"/>
    <cellStyle name="Normal 5 8_bp md" xfId="6421"/>
    <cellStyle name="Normal 5 9" xfId="6086"/>
    <cellStyle name="Normal 5 9 2" xfId="6087"/>
    <cellStyle name="Normal 5 9_bp md" xfId="6422"/>
    <cellStyle name="Normal 5_1 - BP-LS therme" xfId="6088"/>
    <cellStyle name="Normal 50" xfId="5823"/>
    <cellStyle name="Normal 50 2" xfId="5829"/>
    <cellStyle name="Normal 50 2 2" xfId="5831"/>
    <cellStyle name="Normal 50 2 2 2" xfId="5835"/>
    <cellStyle name="Normal 50 2 2 3" xfId="5865"/>
    <cellStyle name="Normal 50 2 3" xfId="5834"/>
    <cellStyle name="Normal 50 2 3 2" xfId="5837"/>
    <cellStyle name="Normal 50 2 3 3" xfId="5840"/>
    <cellStyle name="Normal 50 2 3 3 2" xfId="5866"/>
    <cellStyle name="Normal 50 2 3 3 3" xfId="5867"/>
    <cellStyle name="Normal 50 2 3 3 4" xfId="5868"/>
    <cellStyle name="Normal 50 2 3 3 5" xfId="5869"/>
    <cellStyle name="Normal 51" xfId="5827"/>
    <cellStyle name="Normal 52" xfId="5838"/>
    <cellStyle name="Normal 53" xfId="5870"/>
    <cellStyle name="Normal 54" xfId="5871"/>
    <cellStyle name="Normal 55" xfId="8"/>
    <cellStyle name="Normal 56" xfId="6240"/>
    <cellStyle name="Normal 56 2" xfId="6975"/>
    <cellStyle name="Normal 56 3" xfId="6501"/>
    <cellStyle name="Normal 56 4" xfId="6868"/>
    <cellStyle name="Normal 57" xfId="5820"/>
    <cellStyle name="Normal 58" xfId="6243"/>
    <cellStyle name="Normal 59" xfId="6241"/>
    <cellStyle name="Normal 6" xfId="4949"/>
    <cellStyle name="Normal 6 10" xfId="6089"/>
    <cellStyle name="Normal 6 10 2" xfId="6090"/>
    <cellStyle name="Normal 6 10_bp md" xfId="6423"/>
    <cellStyle name="Normal 6 11" xfId="6091"/>
    <cellStyle name="Normal 6 11 2" xfId="6092"/>
    <cellStyle name="Normal 6 11_bp md" xfId="6424"/>
    <cellStyle name="Normal 6 12" xfId="6093"/>
    <cellStyle name="Normal 6 12 2" xfId="6094"/>
    <cellStyle name="Normal 6 12_bp md" xfId="6425"/>
    <cellStyle name="Normal 6 13" xfId="6095"/>
    <cellStyle name="Normal 6 13 2" xfId="6096"/>
    <cellStyle name="Normal 6 13_bp md" xfId="6426"/>
    <cellStyle name="Normal 6 14" xfId="6097"/>
    <cellStyle name="Normal 6 14 2" xfId="6098"/>
    <cellStyle name="Normal 6 14_bp md" xfId="6427"/>
    <cellStyle name="Normal 6 15" xfId="6099"/>
    <cellStyle name="Normal 6 15 2" xfId="6100"/>
    <cellStyle name="Normal 6 15_bp md" xfId="6428"/>
    <cellStyle name="Normal 6 16" xfId="6101"/>
    <cellStyle name="Normal 6 16 2" xfId="6102"/>
    <cellStyle name="Normal 6 16_bp md" xfId="6429"/>
    <cellStyle name="Normal 6 17" xfId="6103"/>
    <cellStyle name="Normal 6 2" xfId="4950"/>
    <cellStyle name="Normal 6 2 2" xfId="6104"/>
    <cellStyle name="Normal 6 2_bp md" xfId="6430"/>
    <cellStyle name="Normal 6 3" xfId="6105"/>
    <cellStyle name="Normal 6 3 2" xfId="6106"/>
    <cellStyle name="Normal 6 3_bp md" xfId="6431"/>
    <cellStyle name="Normal 6 4" xfId="6107"/>
    <cellStyle name="Normal 6 4 2" xfId="6108"/>
    <cellStyle name="Normal 6 4_bp md" xfId="6432"/>
    <cellStyle name="Normal 6 5" xfId="6109"/>
    <cellStyle name="Normal 6 5 2" xfId="6110"/>
    <cellStyle name="Normal 6 5_bp md" xfId="6433"/>
    <cellStyle name="Normal 6 6" xfId="6111"/>
    <cellStyle name="Normal 6 6 2" xfId="6112"/>
    <cellStyle name="Normal 6 6_bp md" xfId="6434"/>
    <cellStyle name="Normal 6 7" xfId="6113"/>
    <cellStyle name="Normal 6 7 2" xfId="6114"/>
    <cellStyle name="Normal 6 7_bp md" xfId="6435"/>
    <cellStyle name="Normal 6 8" xfId="6115"/>
    <cellStyle name="Normal 6 8 2" xfId="6116"/>
    <cellStyle name="Normal 6 8_bp md" xfId="6436"/>
    <cellStyle name="Normal 6 9" xfId="6117"/>
    <cellStyle name="Normal 6 9 2" xfId="6118"/>
    <cellStyle name="Normal 6 9_bp md" xfId="6437"/>
    <cellStyle name="Normal 6_1 - BP-LS therme" xfId="6119"/>
    <cellStyle name="Normal 60" xfId="6266"/>
    <cellStyle name="Normal 61" xfId="6494"/>
    <cellStyle name="Normal 7" xfId="4951"/>
    <cellStyle name="Normal 7 10" xfId="6120"/>
    <cellStyle name="Normal 7 10 2" xfId="6121"/>
    <cellStyle name="Normal 7 10_bp md" xfId="6438"/>
    <cellStyle name="Normal 7 11" xfId="6122"/>
    <cellStyle name="Normal 7 11 2" xfId="6123"/>
    <cellStyle name="Normal 7 11_bp md" xfId="6439"/>
    <cellStyle name="Normal 7 12" xfId="6124"/>
    <cellStyle name="Normal 7 12 2" xfId="6125"/>
    <cellStyle name="Normal 7 12_bp md" xfId="6440"/>
    <cellStyle name="Normal 7 13" xfId="6126"/>
    <cellStyle name="Normal 7 13 2" xfId="6127"/>
    <cellStyle name="Normal 7 13_bp md" xfId="6441"/>
    <cellStyle name="Normal 7 14" xfId="6128"/>
    <cellStyle name="Normal 7 14 2" xfId="6129"/>
    <cellStyle name="Normal 7 14_bp md" xfId="6442"/>
    <cellStyle name="Normal 7 15" xfId="6130"/>
    <cellStyle name="Normal 7 15 2" xfId="6131"/>
    <cellStyle name="Normal 7 15_bp md" xfId="6443"/>
    <cellStyle name="Normal 7 16" xfId="6132"/>
    <cellStyle name="Normal 7 16 2" xfId="6133"/>
    <cellStyle name="Normal 7 16_bp md" xfId="6444"/>
    <cellStyle name="Normal 7 17" xfId="6134"/>
    <cellStyle name="Normal 7 2" xfId="5677"/>
    <cellStyle name="Normal 7 2 2" xfId="6135"/>
    <cellStyle name="Normal 7 2_bp md" xfId="6445"/>
    <cellStyle name="Normal 7 3" xfId="6136"/>
    <cellStyle name="Normal 7 3 2" xfId="6137"/>
    <cellStyle name="Normal 7 3_bp md" xfId="6446"/>
    <cellStyle name="Normal 7 4" xfId="6138"/>
    <cellStyle name="Normal 7 4 2" xfId="6139"/>
    <cellStyle name="Normal 7 4_bp md" xfId="6447"/>
    <cellStyle name="Normal 7 5" xfId="6140"/>
    <cellStyle name="Normal 7 5 2" xfId="6141"/>
    <cellStyle name="Normal 7 5_bp md" xfId="6448"/>
    <cellStyle name="Normal 7 6" xfId="6142"/>
    <cellStyle name="Normal 7 6 2" xfId="6143"/>
    <cellStyle name="Normal 7 6_bp md" xfId="6449"/>
    <cellStyle name="Normal 7 7" xfId="6144"/>
    <cellStyle name="Normal 7 7 2" xfId="6145"/>
    <cellStyle name="Normal 7 7_bp md" xfId="6450"/>
    <cellStyle name="Normal 7 8" xfId="6146"/>
    <cellStyle name="Normal 7 8 2" xfId="6147"/>
    <cellStyle name="Normal 7 8_bp md" xfId="6451"/>
    <cellStyle name="Normal 7 9" xfId="6148"/>
    <cellStyle name="Normal 7 9 2" xfId="6149"/>
    <cellStyle name="Normal 7 9_bp md" xfId="6452"/>
    <cellStyle name="Normal 7_1 - BP-LS therme" xfId="6150"/>
    <cellStyle name="Normal 8" xfId="4952"/>
    <cellStyle name="Normal 8 10" xfId="6151"/>
    <cellStyle name="Normal 8 10 2" xfId="6152"/>
    <cellStyle name="Normal 8 10_bp md" xfId="6453"/>
    <cellStyle name="Normal 8 11" xfId="6153"/>
    <cellStyle name="Normal 8 11 2" xfId="6154"/>
    <cellStyle name="Normal 8 11_bp md" xfId="6454"/>
    <cellStyle name="Normal 8 12" xfId="6155"/>
    <cellStyle name="Normal 8 12 2" xfId="6156"/>
    <cellStyle name="Normal 8 12_bp md" xfId="6455"/>
    <cellStyle name="Normal 8 13" xfId="6157"/>
    <cellStyle name="Normal 8 13 2" xfId="6158"/>
    <cellStyle name="Normal 8 13_bp md" xfId="6456"/>
    <cellStyle name="Normal 8 14" xfId="6159"/>
    <cellStyle name="Normal 8 14 2" xfId="6160"/>
    <cellStyle name="Normal 8 14_bp md" xfId="6457"/>
    <cellStyle name="Normal 8 15" xfId="6161"/>
    <cellStyle name="Normal 8 15 2" xfId="6162"/>
    <cellStyle name="Normal 8 15_bp md" xfId="6458"/>
    <cellStyle name="Normal 8 16" xfId="6163"/>
    <cellStyle name="Normal 8 16 2" xfId="6164"/>
    <cellStyle name="Normal 8 16_bp md" xfId="6459"/>
    <cellStyle name="Normal 8 17" xfId="6165"/>
    <cellStyle name="Normal 8 2" xfId="5496"/>
    <cellStyle name="Normal 8 2 2" xfId="5506"/>
    <cellStyle name="Normal 8 2 2 2" xfId="5512"/>
    <cellStyle name="Normal 8 2 2 3" xfId="6460"/>
    <cellStyle name="Normal 8 2 3" xfId="6277"/>
    <cellStyle name="Normal 8 2_bp md" xfId="6461"/>
    <cellStyle name="Normal 8 3" xfId="5805"/>
    <cellStyle name="Normal 8 3 2" xfId="6166"/>
    <cellStyle name="Normal 8 3_bp md" xfId="6462"/>
    <cellStyle name="Normal 8 4" xfId="6167"/>
    <cellStyle name="Normal 8 4 2" xfId="6168"/>
    <cellStyle name="Normal 8 4_bp md" xfId="6463"/>
    <cellStyle name="Normal 8 5" xfId="6169"/>
    <cellStyle name="Normal 8 5 2" xfId="6170"/>
    <cellStyle name="Normal 8 5_bp md" xfId="6464"/>
    <cellStyle name="Normal 8 6" xfId="6171"/>
    <cellStyle name="Normal 8 6 2" xfId="6172"/>
    <cellStyle name="Normal 8 6_bp md" xfId="6465"/>
    <cellStyle name="Normal 8 7" xfId="6173"/>
    <cellStyle name="Normal 8 7 2" xfId="6174"/>
    <cellStyle name="Normal 8 7_bp md" xfId="6466"/>
    <cellStyle name="Normal 8 8" xfId="6175"/>
    <cellStyle name="Normal 8 8 2" xfId="6176"/>
    <cellStyle name="Normal 8 8_bp md" xfId="6467"/>
    <cellStyle name="Normal 8 9" xfId="6177"/>
    <cellStyle name="Normal 8 9 2" xfId="6178"/>
    <cellStyle name="Normal 8 9_bp md" xfId="6468"/>
    <cellStyle name="Normal 8_1 - BP-LS therme" xfId="6179"/>
    <cellStyle name="Normal 9" xfId="4953"/>
    <cellStyle name="Normal 9 10" xfId="6180"/>
    <cellStyle name="Normal 9 10 2" xfId="6181"/>
    <cellStyle name="Normal 9 10_bp md" xfId="6469"/>
    <cellStyle name="Normal 9 11" xfId="6182"/>
    <cellStyle name="Normal 9 11 2" xfId="6183"/>
    <cellStyle name="Normal 9 11_bp md" xfId="6470"/>
    <cellStyle name="Normal 9 12" xfId="6184"/>
    <cellStyle name="Normal 9 12 2" xfId="6185"/>
    <cellStyle name="Normal 9 12_bp md" xfId="6471"/>
    <cellStyle name="Normal 9 13" xfId="6186"/>
    <cellStyle name="Normal 9 13 2" xfId="6187"/>
    <cellStyle name="Normal 9 13_bp md" xfId="6472"/>
    <cellStyle name="Normal 9 14" xfId="6188"/>
    <cellStyle name="Normal 9 14 2" xfId="6189"/>
    <cellStyle name="Normal 9 14_bp md" xfId="6473"/>
    <cellStyle name="Normal 9 15" xfId="6190"/>
    <cellStyle name="Normal 9 15 2" xfId="6191"/>
    <cellStyle name="Normal 9 15_bp md" xfId="6474"/>
    <cellStyle name="Normal 9 16" xfId="6192"/>
    <cellStyle name="Normal 9 16 2" xfId="6193"/>
    <cellStyle name="Normal 9 16_bp md" xfId="6475"/>
    <cellStyle name="Normal 9 17" xfId="6194"/>
    <cellStyle name="Normal 9 2" xfId="5678"/>
    <cellStyle name="Normal 9 2 2" xfId="6195"/>
    <cellStyle name="Normal 9 2_bp md" xfId="6476"/>
    <cellStyle name="Normal 9 3" xfId="6196"/>
    <cellStyle name="Normal 9 3 2" xfId="6197"/>
    <cellStyle name="Normal 9 3_bp md" xfId="6477"/>
    <cellStyle name="Normal 9 4" xfId="6198"/>
    <cellStyle name="Normal 9 4 2" xfId="6199"/>
    <cellStyle name="Normal 9 4_bp md" xfId="6478"/>
    <cellStyle name="Normal 9 5" xfId="6200"/>
    <cellStyle name="Normal 9 5 2" xfId="6201"/>
    <cellStyle name="Normal 9 5_bp md" xfId="6479"/>
    <cellStyle name="Normal 9 6" xfId="6202"/>
    <cellStyle name="Normal 9 6 2" xfId="6203"/>
    <cellStyle name="Normal 9 6_bp md" xfId="6480"/>
    <cellStyle name="Normal 9 7" xfId="6204"/>
    <cellStyle name="Normal 9 7 2" xfId="6205"/>
    <cellStyle name="Normal 9 7_bp md" xfId="6481"/>
    <cellStyle name="Normal 9 8" xfId="6206"/>
    <cellStyle name="Normal 9 8 2" xfId="6207"/>
    <cellStyle name="Normal 9 8_bp md" xfId="6482"/>
    <cellStyle name="Normal 9 9" xfId="6208"/>
    <cellStyle name="Normal 9 9 2" xfId="6209"/>
    <cellStyle name="Normal 9 9_bp md" xfId="6483"/>
    <cellStyle name="Normal 9_1 - BP-LS therme" xfId="6210"/>
    <cellStyle name="Normal 91" xfId="3"/>
    <cellStyle name="Normal Bold" xfId="5679"/>
    <cellStyle name="Normal Bold 2" xfId="5680"/>
    <cellStyle name="Normal Pct" xfId="5681"/>
    <cellStyle name="Normal Pct 2" xfId="5682"/>
    <cellStyle name="Normál_Book2000" xfId="5683"/>
    <cellStyle name="Normal_BP_CHENES_141107 2 2" xfId="1"/>
    <cellStyle name="Normale_Foglio2" xfId="5883"/>
    <cellStyle name="Normalny_Arkusz1" xfId="5684"/>
    <cellStyle name="Notas" xfId="5806"/>
    <cellStyle name="Note" xfId="6242"/>
    <cellStyle name="Note 2" xfId="6211"/>
    <cellStyle name="Note 2 2" xfId="6212"/>
    <cellStyle name="Note 3" xfId="6213"/>
    <cellStyle name="Note 3 2" xfId="6258"/>
    <cellStyle name="Note 4" xfId="6259"/>
    <cellStyle name="Note 5" xfId="6260"/>
    <cellStyle name="NPPESalesPct" xfId="5685"/>
    <cellStyle name="Numéro_Tab" xfId="5686"/>
    <cellStyle name="NWI%S" xfId="5687"/>
    <cellStyle name="Output" xfId="5808"/>
    <cellStyle name="Output 2" xfId="6302"/>
    <cellStyle name="Percent [0]" xfId="5688"/>
    <cellStyle name="Percent [0] 2" xfId="5689"/>
    <cellStyle name="Percent [1]" xfId="5690"/>
    <cellStyle name="Percent [1] 2" xfId="5691"/>
    <cellStyle name="Percent [2]" xfId="5692"/>
    <cellStyle name="Percent [2] 2" xfId="5693"/>
    <cellStyle name="Percent [2] 3" xfId="6303"/>
    <cellStyle name="Percent 0" xfId="5694"/>
    <cellStyle name="Percent 0,00" xfId="5695"/>
    <cellStyle name="Percent 0_7.2.3. CAPEX" xfId="5696"/>
    <cellStyle name="Percent_financing modelsc1" xfId="5697"/>
    <cellStyle name="PercentSales" xfId="5698"/>
    <cellStyle name="Pourcentage 2" xfId="3099"/>
    <cellStyle name="Pourcentage 2 2" xfId="4954"/>
    <cellStyle name="Pourcentage 2 2 2" xfId="6214"/>
    <cellStyle name="Pourcentage 2 2 2 2" xfId="6215"/>
    <cellStyle name="Pourcentage 2 2 2 3" xfId="6216"/>
    <cellStyle name="Pourcentage 2 2 2 4" xfId="6217"/>
    <cellStyle name="Pourcentage 2 2 2 5" xfId="6261"/>
    <cellStyle name="Pourcentage 2 3" xfId="6218"/>
    <cellStyle name="Pourcentage 2 4" xfId="6219"/>
    <cellStyle name="Pourcentage 2 5" xfId="6220"/>
    <cellStyle name="Pourcentage 2 6" xfId="6262"/>
    <cellStyle name="Pourcentage 3" xfId="3100"/>
    <cellStyle name="Pourcentage 3 2" xfId="5503"/>
    <cellStyle name="Pourcentage 4" xfId="4955"/>
    <cellStyle name="Pourcentage 4 2" xfId="5504"/>
    <cellStyle name="Pourcentage 5" xfId="4956"/>
    <cellStyle name="Pourcentage 6" xfId="4957"/>
    <cellStyle name="Pourcentage 7" xfId="4958"/>
    <cellStyle name="Pourcentage 8" xfId="4959"/>
    <cellStyle name="Prefilled" xfId="5699"/>
    <cellStyle name="Prefilled 2" xfId="5700"/>
    <cellStyle name="PRIX N°I-" xfId="6221"/>
    <cellStyle name="Prozent +line" xfId="5701"/>
    <cellStyle name="Prozent(+line)" xfId="5702"/>
    <cellStyle name="Prozent_7.2.3. CAPEX" xfId="5703"/>
    <cellStyle name="QUANTITE" xfId="6222"/>
    <cellStyle name="Red font" xfId="5704"/>
    <cellStyle name="réel" xfId="5705"/>
    <cellStyle name="réel 2" xfId="5706"/>
    <cellStyle name="Reference" xfId="5707"/>
    <cellStyle name="Reference (O%)" xfId="5708"/>
    <cellStyle name="Reference (O%) 2" xfId="5709"/>
    <cellStyle name="Reference [00]" xfId="5710"/>
    <cellStyle name="Reference_newbActu" xfId="5711"/>
    <cellStyle name="Remarque" xfId="6223"/>
    <cellStyle name="Satisfaisant 10 2" xfId="3102"/>
    <cellStyle name="Satisfaisant 11 2" xfId="3103"/>
    <cellStyle name="Satisfaisant 12 2" xfId="3104"/>
    <cellStyle name="Satisfaisant 13 2" xfId="3105"/>
    <cellStyle name="Satisfaisant 14 2" xfId="3106"/>
    <cellStyle name="Satisfaisant 15 2" xfId="3107"/>
    <cellStyle name="Satisfaisant 16 2" xfId="3108"/>
    <cellStyle name="Satisfaisant 17 2" xfId="3109"/>
    <cellStyle name="Satisfaisant 18 2" xfId="3110"/>
    <cellStyle name="Satisfaisant 19 2" xfId="3111"/>
    <cellStyle name="Satisfaisant 2" xfId="3112"/>
    <cellStyle name="Satisfaisant 2 2" xfId="3113"/>
    <cellStyle name="Satisfaisant 2 2 2" xfId="4960"/>
    <cellStyle name="Satisfaisant 2 2 2 2" xfId="4961"/>
    <cellStyle name="Satisfaisant 2 2 2 2 2" xfId="4962"/>
    <cellStyle name="Satisfaisant 2 2 2 2 2 2" xfId="4963"/>
    <cellStyle name="Satisfaisant 2 2 2 2 2 2 2" xfId="5872"/>
    <cellStyle name="Satisfaisant 2 2 2 2 2 3" xfId="4964"/>
    <cellStyle name="Satisfaisant 2 2 2 2 3" xfId="4965"/>
    <cellStyle name="Satisfaisant 2 2 2 3" xfId="4966"/>
    <cellStyle name="Satisfaisant 2 2 2 4" xfId="4967"/>
    <cellStyle name="Satisfaisant 2 2 2 5" xfId="4968"/>
    <cellStyle name="Satisfaisant 2 2 2 6" xfId="4969"/>
    <cellStyle name="Satisfaisant 2 2 3" xfId="4970"/>
    <cellStyle name="Satisfaisant 2 2 4" xfId="4971"/>
    <cellStyle name="Satisfaisant 2 2 5" xfId="4972"/>
    <cellStyle name="Satisfaisant 2 2 6" xfId="4973"/>
    <cellStyle name="Satisfaisant 2 3" xfId="3114"/>
    <cellStyle name="Satisfaisant 2 4" xfId="4974"/>
    <cellStyle name="Satisfaisant 2 5" xfId="4975"/>
    <cellStyle name="Satisfaisant 2 6" xfId="4976"/>
    <cellStyle name="Satisfaisant 2 7" xfId="4977"/>
    <cellStyle name="Satisfaisant 20 2" xfId="3115"/>
    <cellStyle name="Satisfaisant 21 2" xfId="3116"/>
    <cellStyle name="Satisfaisant 22 2" xfId="3117"/>
    <cellStyle name="Satisfaisant 23 2" xfId="3118"/>
    <cellStyle name="Satisfaisant 24 2" xfId="3119"/>
    <cellStyle name="Satisfaisant 25 2" xfId="3120"/>
    <cellStyle name="Satisfaisant 26 2" xfId="3121"/>
    <cellStyle name="Satisfaisant 27 2" xfId="3122"/>
    <cellStyle name="Satisfaisant 28 2" xfId="3123"/>
    <cellStyle name="Satisfaisant 29 2" xfId="3124"/>
    <cellStyle name="Satisfaisant 3" xfId="3125"/>
    <cellStyle name="Satisfaisant 3 2" xfId="3126"/>
    <cellStyle name="Satisfaisant 3 3" xfId="4978"/>
    <cellStyle name="Satisfaisant 3 4" xfId="4979"/>
    <cellStyle name="Satisfaisant 3 5" xfId="4980"/>
    <cellStyle name="Satisfaisant 3 6" xfId="4981"/>
    <cellStyle name="Satisfaisant 3 7" xfId="4982"/>
    <cellStyle name="Satisfaisant 3 8" xfId="6484"/>
    <cellStyle name="Satisfaisant 30 2" xfId="3127"/>
    <cellStyle name="Satisfaisant 31 2" xfId="3128"/>
    <cellStyle name="Satisfaisant 4" xfId="3129"/>
    <cellStyle name="Satisfaisant 4 2" xfId="3130"/>
    <cellStyle name="Satisfaisant 4 3" xfId="4983"/>
    <cellStyle name="Satisfaisant 4 4" xfId="4984"/>
    <cellStyle name="Satisfaisant 4 5" xfId="4985"/>
    <cellStyle name="Satisfaisant 4 6" xfId="4986"/>
    <cellStyle name="Satisfaisant 4 7" xfId="4987"/>
    <cellStyle name="Satisfaisant 5" xfId="3131"/>
    <cellStyle name="Satisfaisant 5 2" xfId="3132"/>
    <cellStyle name="Satisfaisant 5 3" xfId="4988"/>
    <cellStyle name="Satisfaisant 5 4" xfId="4989"/>
    <cellStyle name="Satisfaisant 5 5" xfId="4990"/>
    <cellStyle name="Satisfaisant 5 6" xfId="4991"/>
    <cellStyle name="Satisfaisant 5 7" xfId="4992"/>
    <cellStyle name="Satisfaisant 6" xfId="3133"/>
    <cellStyle name="Satisfaisant 6 2" xfId="3134"/>
    <cellStyle name="Satisfaisant 6 3" xfId="4993"/>
    <cellStyle name="Satisfaisant 6 4" xfId="4994"/>
    <cellStyle name="Satisfaisant 6 5" xfId="4995"/>
    <cellStyle name="Satisfaisant 6 6" xfId="4996"/>
    <cellStyle name="Satisfaisant 6 7" xfId="4997"/>
    <cellStyle name="Satisfaisant 7" xfId="3135"/>
    <cellStyle name="Satisfaisant 7 2" xfId="3136"/>
    <cellStyle name="Satisfaisant 7 3" xfId="4998"/>
    <cellStyle name="Satisfaisant 7 4" xfId="4999"/>
    <cellStyle name="Satisfaisant 7 5" xfId="5000"/>
    <cellStyle name="Satisfaisant 7 6" xfId="5001"/>
    <cellStyle name="Satisfaisant 7 7" xfId="5002"/>
    <cellStyle name="Satisfaisant 8" xfId="3137"/>
    <cellStyle name="Satisfaisant 8 2" xfId="3138"/>
    <cellStyle name="Satisfaisant 8 3" xfId="5003"/>
    <cellStyle name="Satisfaisant 8 4" xfId="5004"/>
    <cellStyle name="Satisfaisant 8 5" xfId="5005"/>
    <cellStyle name="Satisfaisant 8 6" xfId="5006"/>
    <cellStyle name="Satisfaisant 8 7" xfId="5007"/>
    <cellStyle name="Satisfaisant 9" xfId="3101"/>
    <cellStyle name="Satisfaisant 9 2" xfId="3139"/>
    <cellStyle name="Satisfaisant 9 3" xfId="5008"/>
    <cellStyle name="Satisfaisant 9 4" xfId="5009"/>
    <cellStyle name="Satisfaisant 9 5" xfId="5010"/>
    <cellStyle name="Satisfaisant 9 6" xfId="5011"/>
    <cellStyle name="Satisfaisant 9 7" xfId="5012"/>
    <cellStyle name="Sortie 10 2" xfId="3141"/>
    <cellStyle name="Sortie 11 2" xfId="3142"/>
    <cellStyle name="Sortie 12 2" xfId="3143"/>
    <cellStyle name="Sortie 13 2" xfId="3144"/>
    <cellStyle name="Sortie 14 2" xfId="3145"/>
    <cellStyle name="Sortie 15 2" xfId="3146"/>
    <cellStyle name="Sortie 16 2" xfId="3147"/>
    <cellStyle name="Sortie 17 2" xfId="3148"/>
    <cellStyle name="Sortie 18 2" xfId="3149"/>
    <cellStyle name="Sortie 19 2" xfId="3150"/>
    <cellStyle name="Sortie 2" xfId="3151"/>
    <cellStyle name="Sortie 2 2" xfId="3152"/>
    <cellStyle name="Sortie 2 2 2" xfId="5013"/>
    <cellStyle name="Sortie 2 2 2 2" xfId="5014"/>
    <cellStyle name="Sortie 2 2 2 2 2" xfId="5015"/>
    <cellStyle name="Sortie 2 2 2 2 2 2" xfId="5016"/>
    <cellStyle name="Sortie 2 2 2 2 2 2 2" xfId="5873"/>
    <cellStyle name="Sortie 2 2 2 2 2 3" xfId="5017"/>
    <cellStyle name="Sortie 2 2 2 2 3" xfId="5018"/>
    <cellStyle name="Sortie 2 2 2 3" xfId="5019"/>
    <cellStyle name="Sortie 2 2 2 4" xfId="5020"/>
    <cellStyle name="Sortie 2 2 2 5" xfId="5021"/>
    <cellStyle name="Sortie 2 2 2 6" xfId="5022"/>
    <cellStyle name="Sortie 2 2 3" xfId="5023"/>
    <cellStyle name="Sortie 2 2 4" xfId="5024"/>
    <cellStyle name="Sortie 2 2 5" xfId="5025"/>
    <cellStyle name="Sortie 2 2 6" xfId="5026"/>
    <cellStyle name="Sortie 2 3" xfId="3153"/>
    <cellStyle name="Sortie 2 4" xfId="5027"/>
    <cellStyle name="Sortie 2 5" xfId="5028"/>
    <cellStyle name="Sortie 2 6" xfId="5029"/>
    <cellStyle name="Sortie 2 7" xfId="5030"/>
    <cellStyle name="Sortie 2_210-TABLEAU SHO SUNCITY du 27-04-12" xfId="5031"/>
    <cellStyle name="Sortie 20 2" xfId="3154"/>
    <cellStyle name="Sortie 21 2" xfId="3155"/>
    <cellStyle name="Sortie 22 2" xfId="3156"/>
    <cellStyle name="Sortie 23 2" xfId="3157"/>
    <cellStyle name="Sortie 24 2" xfId="3158"/>
    <cellStyle name="Sortie 25 2" xfId="3159"/>
    <cellStyle name="Sortie 26 2" xfId="3160"/>
    <cellStyle name="Sortie 27 2" xfId="3161"/>
    <cellStyle name="Sortie 28 2" xfId="3162"/>
    <cellStyle name="Sortie 29 2" xfId="3163"/>
    <cellStyle name="Sortie 3" xfId="3164"/>
    <cellStyle name="Sortie 3 2" xfId="3165"/>
    <cellStyle name="Sortie 3 3" xfId="5032"/>
    <cellStyle name="Sortie 3 4" xfId="5033"/>
    <cellStyle name="Sortie 3 5" xfId="5034"/>
    <cellStyle name="Sortie 3 6" xfId="5035"/>
    <cellStyle name="Sortie 3 7" xfId="5036"/>
    <cellStyle name="Sortie 3 8" xfId="6485"/>
    <cellStyle name="Sortie 30 2" xfId="3166"/>
    <cellStyle name="Sortie 31 2" xfId="3167"/>
    <cellStyle name="Sortie 4" xfId="3168"/>
    <cellStyle name="Sortie 4 2" xfId="3169"/>
    <cellStyle name="Sortie 4 3" xfId="5037"/>
    <cellStyle name="Sortie 4 4" xfId="5038"/>
    <cellStyle name="Sortie 4 5" xfId="5039"/>
    <cellStyle name="Sortie 4 6" xfId="5040"/>
    <cellStyle name="Sortie 4 7" xfId="5041"/>
    <cellStyle name="Sortie 5" xfId="3170"/>
    <cellStyle name="Sortie 5 2" xfId="3171"/>
    <cellStyle name="Sortie 5 3" xfId="5042"/>
    <cellStyle name="Sortie 5 4" xfId="5043"/>
    <cellStyle name="Sortie 5 5" xfId="5044"/>
    <cellStyle name="Sortie 5 6" xfId="5045"/>
    <cellStyle name="Sortie 5 7" xfId="5046"/>
    <cellStyle name="Sortie 6" xfId="3172"/>
    <cellStyle name="Sortie 6 2" xfId="3173"/>
    <cellStyle name="Sortie 6 3" xfId="5047"/>
    <cellStyle name="Sortie 6 4" xfId="5048"/>
    <cellStyle name="Sortie 6 5" xfId="5049"/>
    <cellStyle name="Sortie 6 6" xfId="5050"/>
    <cellStyle name="Sortie 6 7" xfId="5051"/>
    <cellStyle name="Sortie 7" xfId="3174"/>
    <cellStyle name="Sortie 7 2" xfId="3175"/>
    <cellStyle name="Sortie 7 3" xfId="5052"/>
    <cellStyle name="Sortie 7 4" xfId="5053"/>
    <cellStyle name="Sortie 7 5" xfId="5054"/>
    <cellStyle name="Sortie 7 6" xfId="5055"/>
    <cellStyle name="Sortie 7 7" xfId="5056"/>
    <cellStyle name="Sortie 8" xfId="3176"/>
    <cellStyle name="Sortie 8 2" xfId="3177"/>
    <cellStyle name="Sortie 8 3" xfId="5057"/>
    <cellStyle name="Sortie 8 4" xfId="5058"/>
    <cellStyle name="Sortie 8 5" xfId="5059"/>
    <cellStyle name="Sortie 8 6" xfId="5060"/>
    <cellStyle name="Sortie 8 7" xfId="5061"/>
    <cellStyle name="Sortie 9" xfId="3140"/>
    <cellStyle name="Sortie 9 2" xfId="3178"/>
    <cellStyle name="Sortie 9 3" xfId="5062"/>
    <cellStyle name="Sortie 9 4" xfId="5063"/>
    <cellStyle name="Sortie 9 5" xfId="5064"/>
    <cellStyle name="Sortie 9 6" xfId="5065"/>
    <cellStyle name="Sortie 9 7" xfId="5066"/>
    <cellStyle name="Standaard_Residential" xfId="5712"/>
    <cellStyle name="Standard_2001_04_01" xfId="5713"/>
    <cellStyle name="Style 1" xfId="3179"/>
    <cellStyle name="Style 1 2" xfId="5714"/>
    <cellStyle name="Style 2" xfId="5715"/>
    <cellStyle name="Style 3" xfId="5716"/>
    <cellStyle name="Style 4" xfId="5717"/>
    <cellStyle name="Subtotal" xfId="5718"/>
    <cellStyle name="Subtotal 2" xfId="5719"/>
    <cellStyle name="Summe" xfId="5720"/>
    <cellStyle name="Summe 2" xfId="5721"/>
    <cellStyle name="surface" xfId="6224"/>
    <cellStyle name="Tariff" xfId="5722"/>
    <cellStyle name="Text" xfId="5723"/>
    <cellStyle name="Text 2" xfId="5724"/>
    <cellStyle name="Text allg" xfId="5725"/>
    <cellStyle name="Text allg 2" xfId="5726"/>
    <cellStyle name="Text_Book Budget mensu" xfId="5727"/>
    <cellStyle name="Texte explicatif 10 2" xfId="3181"/>
    <cellStyle name="Texte explicatif 11 2" xfId="3182"/>
    <cellStyle name="Texte explicatif 12 2" xfId="3183"/>
    <cellStyle name="Texte explicatif 13 2" xfId="3184"/>
    <cellStyle name="Texte explicatif 14 2" xfId="3185"/>
    <cellStyle name="Texte explicatif 15 2" xfId="3186"/>
    <cellStyle name="Texte explicatif 16 2" xfId="3187"/>
    <cellStyle name="Texte explicatif 17 2" xfId="3188"/>
    <cellStyle name="Texte explicatif 18 2" xfId="3189"/>
    <cellStyle name="Texte explicatif 19 2" xfId="3190"/>
    <cellStyle name="Texte explicatif 2" xfId="3191"/>
    <cellStyle name="Texte explicatif 2 2" xfId="3192"/>
    <cellStyle name="Texte explicatif 2 2 2" xfId="5067"/>
    <cellStyle name="Texte explicatif 2 2 2 2" xfId="5068"/>
    <cellStyle name="Texte explicatif 2 2 2 2 2" xfId="5069"/>
    <cellStyle name="Texte explicatif 2 2 2 2 2 2" xfId="5070"/>
    <cellStyle name="Texte explicatif 2 2 2 2 2 2 2" xfId="5874"/>
    <cellStyle name="Texte explicatif 2 2 2 2 2 3" xfId="5071"/>
    <cellStyle name="Texte explicatif 2 2 2 2 3" xfId="5072"/>
    <cellStyle name="Texte explicatif 2 2 2 3" xfId="5073"/>
    <cellStyle name="Texte explicatif 2 2 2 4" xfId="5074"/>
    <cellStyle name="Texte explicatif 2 2 2 5" xfId="5075"/>
    <cellStyle name="Texte explicatif 2 2 2 6" xfId="5076"/>
    <cellStyle name="Texte explicatif 2 2 3" xfId="5077"/>
    <cellStyle name="Texte explicatif 2 2 4" xfId="5078"/>
    <cellStyle name="Texte explicatif 2 2 5" xfId="5079"/>
    <cellStyle name="Texte explicatif 2 2 6" xfId="5080"/>
    <cellStyle name="Texte explicatif 2 3" xfId="3193"/>
    <cellStyle name="Texte explicatif 2 4" xfId="5081"/>
    <cellStyle name="Texte explicatif 2 5" xfId="5082"/>
    <cellStyle name="Texte explicatif 2 6" xfId="5083"/>
    <cellStyle name="Texte explicatif 2 7" xfId="5084"/>
    <cellStyle name="Texte explicatif 20 2" xfId="3194"/>
    <cellStyle name="Texte explicatif 21 2" xfId="3195"/>
    <cellStyle name="Texte explicatif 22 2" xfId="3196"/>
    <cellStyle name="Texte explicatif 23 2" xfId="3197"/>
    <cellStyle name="Texte explicatif 24 2" xfId="3198"/>
    <cellStyle name="Texte explicatif 25 2" xfId="3199"/>
    <cellStyle name="Texte explicatif 26 2" xfId="3200"/>
    <cellStyle name="Texte explicatif 27 2" xfId="3201"/>
    <cellStyle name="Texte explicatif 28 2" xfId="3202"/>
    <cellStyle name="Texte explicatif 29 2" xfId="3203"/>
    <cellStyle name="Texte explicatif 3" xfId="3204"/>
    <cellStyle name="Texte explicatif 3 2" xfId="3205"/>
    <cellStyle name="Texte explicatif 3 3" xfId="5085"/>
    <cellStyle name="Texte explicatif 3 4" xfId="5086"/>
    <cellStyle name="Texte explicatif 3 5" xfId="5087"/>
    <cellStyle name="Texte explicatif 3 6" xfId="5088"/>
    <cellStyle name="Texte explicatif 3 7" xfId="5089"/>
    <cellStyle name="Texte explicatif 3 8" xfId="6486"/>
    <cellStyle name="Texte explicatif 30 2" xfId="3206"/>
    <cellStyle name="Texte explicatif 31 2" xfId="3207"/>
    <cellStyle name="Texte explicatif 4" xfId="3208"/>
    <cellStyle name="Texte explicatif 4 2" xfId="3209"/>
    <cellStyle name="Texte explicatif 4 3" xfId="5090"/>
    <cellStyle name="Texte explicatif 4 4" xfId="5091"/>
    <cellStyle name="Texte explicatif 4 5" xfId="5092"/>
    <cellStyle name="Texte explicatif 4 6" xfId="5093"/>
    <cellStyle name="Texte explicatif 4 7" xfId="5094"/>
    <cellStyle name="Texte explicatif 5" xfId="3210"/>
    <cellStyle name="Texte explicatif 5 2" xfId="3211"/>
    <cellStyle name="Texte explicatif 5 3" xfId="5095"/>
    <cellStyle name="Texte explicatif 5 4" xfId="5096"/>
    <cellStyle name="Texte explicatif 5 5" xfId="5097"/>
    <cellStyle name="Texte explicatif 5 6" xfId="5098"/>
    <cellStyle name="Texte explicatif 5 7" xfId="5099"/>
    <cellStyle name="Texte explicatif 6" xfId="3212"/>
    <cellStyle name="Texte explicatif 6 2" xfId="3213"/>
    <cellStyle name="Texte explicatif 6 3" xfId="5100"/>
    <cellStyle name="Texte explicatif 6 4" xfId="5101"/>
    <cellStyle name="Texte explicatif 6 5" xfId="5102"/>
    <cellStyle name="Texte explicatif 6 6" xfId="5103"/>
    <cellStyle name="Texte explicatif 6 7" xfId="5104"/>
    <cellStyle name="Texte explicatif 7" xfId="3214"/>
    <cellStyle name="Texte explicatif 7 2" xfId="3215"/>
    <cellStyle name="Texte explicatif 7 3" xfId="5105"/>
    <cellStyle name="Texte explicatif 7 4" xfId="5106"/>
    <cellStyle name="Texte explicatif 7 5" xfId="5107"/>
    <cellStyle name="Texte explicatif 7 6" xfId="5108"/>
    <cellStyle name="Texte explicatif 7 7" xfId="5109"/>
    <cellStyle name="Texte explicatif 8" xfId="3216"/>
    <cellStyle name="Texte explicatif 8 2" xfId="3217"/>
    <cellStyle name="Texte explicatif 8 3" xfId="5110"/>
    <cellStyle name="Texte explicatif 8 4" xfId="5111"/>
    <cellStyle name="Texte explicatif 8 5" xfId="5112"/>
    <cellStyle name="Texte explicatif 8 6" xfId="5113"/>
    <cellStyle name="Texte explicatif 8 7" xfId="5114"/>
    <cellStyle name="Texte explicatif 9" xfId="3180"/>
    <cellStyle name="Texte explicatif 9 2" xfId="3218"/>
    <cellStyle name="Texte explicatif 9 3" xfId="5115"/>
    <cellStyle name="Texte explicatif 9 4" xfId="5116"/>
    <cellStyle name="Texte explicatif 9 5" xfId="5117"/>
    <cellStyle name="Texte explicatif 9 6" xfId="5118"/>
    <cellStyle name="Texte explicatif 9 7" xfId="5119"/>
    <cellStyle name="Texto de advertencia" xfId="5809"/>
    <cellStyle name="Texto explicativo" xfId="5810"/>
    <cellStyle name="TFCF" xfId="5728"/>
    <cellStyle name="times new roman" xfId="5729"/>
    <cellStyle name="times new roman 2" xfId="5730"/>
    <cellStyle name="times new roman 3" xfId="5731"/>
    <cellStyle name="Title" xfId="5732"/>
    <cellStyle name="Title 2" xfId="5733"/>
    <cellStyle name="Title 3" xfId="6304"/>
    <cellStyle name="Titre 1" xfId="6225"/>
    <cellStyle name="Titre 1 1" xfId="6226"/>
    <cellStyle name="Titre 1 2" xfId="6305"/>
    <cellStyle name="Titre 1_09B8_LA_estimatif_101130" xfId="6227"/>
    <cellStyle name="Titre 10 2" xfId="3220"/>
    <cellStyle name="Titre 11 2" xfId="3221"/>
    <cellStyle name="Titre 12 2" xfId="3222"/>
    <cellStyle name="Titre 13 2" xfId="3223"/>
    <cellStyle name="Titre 14 2" xfId="3224"/>
    <cellStyle name="Titre 15 2" xfId="3225"/>
    <cellStyle name="Titre 16 2" xfId="3226"/>
    <cellStyle name="Titre 17 2" xfId="3227"/>
    <cellStyle name="Titre 18 2" xfId="3228"/>
    <cellStyle name="Titre 19 2" xfId="3229"/>
    <cellStyle name="Titre 2" xfId="3230"/>
    <cellStyle name="Titre 2 2" xfId="3231"/>
    <cellStyle name="Titre 2 2 2" xfId="5120"/>
    <cellStyle name="Titre 2 2 2 2" xfId="5121"/>
    <cellStyle name="Titre 2 2 2 2 2" xfId="5122"/>
    <cellStyle name="Titre 2 2 2 2 2 2" xfId="5123"/>
    <cellStyle name="Titre 2 2 2 2 2 2 2" xfId="5875"/>
    <cellStyle name="Titre 2 2 2 2 2 3" xfId="5124"/>
    <cellStyle name="Titre 2 2 2 2 3" xfId="5125"/>
    <cellStyle name="Titre 2 2 2 3" xfId="5126"/>
    <cellStyle name="Titre 2 2 2 4" xfId="5127"/>
    <cellStyle name="Titre 2 2 2 5" xfId="5128"/>
    <cellStyle name="Titre 2 2 2 6" xfId="5129"/>
    <cellStyle name="Titre 2 2 3" xfId="5130"/>
    <cellStyle name="Titre 2 2 4" xfId="5131"/>
    <cellStyle name="Titre 2 2 5" xfId="5132"/>
    <cellStyle name="Titre 2 2 6" xfId="5133"/>
    <cellStyle name="Titre 2 3" xfId="3232"/>
    <cellStyle name="Titre 2 4" xfId="5134"/>
    <cellStyle name="Titre 2 5" xfId="5135"/>
    <cellStyle name="Titre 2 6" xfId="5136"/>
    <cellStyle name="Titre 2 7" xfId="5137"/>
    <cellStyle name="Titre 2 8" xfId="6487"/>
    <cellStyle name="Titre 20 2" xfId="3233"/>
    <cellStyle name="Titre 21 2" xfId="3234"/>
    <cellStyle name="Titre 22 2" xfId="3235"/>
    <cellStyle name="Titre 23 2" xfId="3236"/>
    <cellStyle name="Titre 24 2" xfId="3237"/>
    <cellStyle name="Titre 25 2" xfId="3238"/>
    <cellStyle name="Titre 26 2" xfId="3239"/>
    <cellStyle name="Titre 27 2" xfId="3240"/>
    <cellStyle name="Titre 28 2" xfId="3241"/>
    <cellStyle name="Titre 29 2" xfId="3242"/>
    <cellStyle name="Titre 3" xfId="3243"/>
    <cellStyle name="Titre 3 2" xfId="3244"/>
    <cellStyle name="Titre 3 3" xfId="5138"/>
    <cellStyle name="Titre 3 4" xfId="5139"/>
    <cellStyle name="Titre 3 5" xfId="5140"/>
    <cellStyle name="Titre 3 6" xfId="5141"/>
    <cellStyle name="Titre 3 7" xfId="5142"/>
    <cellStyle name="Titre 3 8" xfId="6488"/>
    <cellStyle name="Titre 30 2" xfId="3245"/>
    <cellStyle name="Titre 31 2" xfId="3246"/>
    <cellStyle name="Titre 4" xfId="3247"/>
    <cellStyle name="Titre 4 2" xfId="3248"/>
    <cellStyle name="Titre 4 3" xfId="5143"/>
    <cellStyle name="Titre 4 4" xfId="5144"/>
    <cellStyle name="Titre 4 5" xfId="5145"/>
    <cellStyle name="Titre 4 6" xfId="5146"/>
    <cellStyle name="Titre 4 7" xfId="5147"/>
    <cellStyle name="Titre 4 8" xfId="6489"/>
    <cellStyle name="Titre 5" xfId="3249"/>
    <cellStyle name="Titre 5 2" xfId="3250"/>
    <cellStyle name="Titre 5 3" xfId="5148"/>
    <cellStyle name="Titre 5 4" xfId="5149"/>
    <cellStyle name="Titre 5 5" xfId="5150"/>
    <cellStyle name="Titre 5 6" xfId="5151"/>
    <cellStyle name="Titre 5 7" xfId="5152"/>
    <cellStyle name="Titre 6" xfId="3251"/>
    <cellStyle name="Titre 6 2" xfId="3252"/>
    <cellStyle name="Titre 6 3" xfId="5153"/>
    <cellStyle name="Titre 6 4" xfId="5154"/>
    <cellStyle name="Titre 6 5" xfId="5155"/>
    <cellStyle name="Titre 6 6" xfId="5156"/>
    <cellStyle name="Titre 6 7" xfId="5157"/>
    <cellStyle name="Titre 7" xfId="3253"/>
    <cellStyle name="Titre 7 2" xfId="3254"/>
    <cellStyle name="Titre 7 3" xfId="5158"/>
    <cellStyle name="Titre 7 4" xfId="5159"/>
    <cellStyle name="Titre 7 5" xfId="5160"/>
    <cellStyle name="Titre 7 6" xfId="5161"/>
    <cellStyle name="Titre 7 7" xfId="5162"/>
    <cellStyle name="Titre 8" xfId="3255"/>
    <cellStyle name="Titre 8 2" xfId="3256"/>
    <cellStyle name="Titre 8 3" xfId="5163"/>
    <cellStyle name="Titre 8 4" xfId="5164"/>
    <cellStyle name="Titre 8 5" xfId="5165"/>
    <cellStyle name="Titre 8 6" xfId="5166"/>
    <cellStyle name="Titre 8 7" xfId="5167"/>
    <cellStyle name="Titre 9" xfId="3219"/>
    <cellStyle name="Titre 9 2" xfId="3257"/>
    <cellStyle name="Titre 9 3" xfId="5168"/>
    <cellStyle name="Titre 9 4" xfId="5169"/>
    <cellStyle name="Titre 9 5" xfId="5170"/>
    <cellStyle name="Titre 9 6" xfId="5171"/>
    <cellStyle name="Titre 9 7" xfId="5172"/>
    <cellStyle name="Titre " xfId="6228"/>
    <cellStyle name="Titre 1 10 2" xfId="3259"/>
    <cellStyle name="Titre 1 11 2" xfId="3260"/>
    <cellStyle name="Titre 1 12 2" xfId="3261"/>
    <cellStyle name="Titre 1 13 2" xfId="3262"/>
    <cellStyle name="Titre 1 14 2" xfId="3263"/>
    <cellStyle name="Titre 1 15 2" xfId="3264"/>
    <cellStyle name="Titre 1 16 2" xfId="3265"/>
    <cellStyle name="Titre 1 17 2" xfId="3266"/>
    <cellStyle name="Titre 1 18 2" xfId="3267"/>
    <cellStyle name="Titre 1 19 2" xfId="3268"/>
    <cellStyle name="Titre 1 2" xfId="3269"/>
    <cellStyle name="Titre 1 2 2" xfId="3270"/>
    <cellStyle name="Titre 1 2 2 2" xfId="5173"/>
    <cellStyle name="Titre 1 2 2 2 2" xfId="5174"/>
    <cellStyle name="Titre 1 2 2 2 2 2" xfId="5175"/>
    <cellStyle name="Titre 1 2 2 2 2 2 2" xfId="5176"/>
    <cellStyle name="Titre 1 2 2 2 2 2 2 2" xfId="5876"/>
    <cellStyle name="Titre 1 2 2 2 2 2 3" xfId="5177"/>
    <cellStyle name="Titre 1 2 2 2 2 3" xfId="5178"/>
    <cellStyle name="Titre 1 2 2 2 3" xfId="5179"/>
    <cellStyle name="Titre 1 2 2 2 4" xfId="5180"/>
    <cellStyle name="Titre 1 2 2 2 5" xfId="5181"/>
    <cellStyle name="Titre 1 2 2 2 6" xfId="5182"/>
    <cellStyle name="Titre 1 2 2 3" xfId="5183"/>
    <cellStyle name="Titre 1 2 2 4" xfId="5184"/>
    <cellStyle name="Titre 1 2 2 5" xfId="5185"/>
    <cellStyle name="Titre 1 2 2 6" xfId="5186"/>
    <cellStyle name="Titre 1 2 3" xfId="3271"/>
    <cellStyle name="Titre 1 2 4" xfId="5187"/>
    <cellStyle name="Titre 1 2 5" xfId="5188"/>
    <cellStyle name="Titre 1 2 6" xfId="5189"/>
    <cellStyle name="Titre 1 2 7" xfId="5190"/>
    <cellStyle name="Titre 1 2_210-TABLEAU SHO SUNCITY du 27-04-12" xfId="5191"/>
    <cellStyle name="Titre 1 20 2" xfId="3272"/>
    <cellStyle name="Titre 1 21 2" xfId="3273"/>
    <cellStyle name="Titre 1 22 2" xfId="3274"/>
    <cellStyle name="Titre 1 23 2" xfId="3275"/>
    <cellStyle name="Titre 1 24 2" xfId="3276"/>
    <cellStyle name="Titre 1 25 2" xfId="3277"/>
    <cellStyle name="Titre 1 26 2" xfId="3278"/>
    <cellStyle name="Titre 1 27 2" xfId="3279"/>
    <cellStyle name="Titre 1 28 2" xfId="3280"/>
    <cellStyle name="Titre 1 29 2" xfId="3281"/>
    <cellStyle name="Titre 1 3" xfId="3282"/>
    <cellStyle name="Titre 1 3 2" xfId="3283"/>
    <cellStyle name="Titre 1 3 3" xfId="5192"/>
    <cellStyle name="Titre 1 3 4" xfId="5193"/>
    <cellStyle name="Titre 1 3 5" xfId="5194"/>
    <cellStyle name="Titre 1 3 6" xfId="5195"/>
    <cellStyle name="Titre 1 3 7" xfId="5196"/>
    <cellStyle name="Titre 1 3 8" xfId="6490"/>
    <cellStyle name="Titre 1 30 2" xfId="3284"/>
    <cellStyle name="Titre 1 31 2" xfId="3285"/>
    <cellStyle name="Titre 1 4" xfId="3286"/>
    <cellStyle name="Titre 1 4 2" xfId="3287"/>
    <cellStyle name="Titre 1 4 3" xfId="5197"/>
    <cellStyle name="Titre 1 4 4" xfId="5198"/>
    <cellStyle name="Titre 1 4 5" xfId="5199"/>
    <cellStyle name="Titre 1 4 6" xfId="5200"/>
    <cellStyle name="Titre 1 4 7" xfId="5201"/>
    <cellStyle name="Titre 1 5" xfId="3288"/>
    <cellStyle name="Titre 1 5 2" xfId="3289"/>
    <cellStyle name="Titre 1 5 3" xfId="5202"/>
    <cellStyle name="Titre 1 5 4" xfId="5203"/>
    <cellStyle name="Titre 1 5 5" xfId="5204"/>
    <cellStyle name="Titre 1 5 6" xfId="5205"/>
    <cellStyle name="Titre 1 5 7" xfId="5206"/>
    <cellStyle name="Titre 1 6" xfId="3290"/>
    <cellStyle name="Titre 1 6 2" xfId="3291"/>
    <cellStyle name="Titre 1 6 3" xfId="5207"/>
    <cellStyle name="Titre 1 6 4" xfId="5208"/>
    <cellStyle name="Titre 1 6 5" xfId="5209"/>
    <cellStyle name="Titre 1 6 6" xfId="5210"/>
    <cellStyle name="Titre 1 6 7" xfId="5211"/>
    <cellStyle name="Titre 1 7" xfId="3292"/>
    <cellStyle name="Titre 1 7 2" xfId="3293"/>
    <cellStyle name="Titre 1 7 3" xfId="5212"/>
    <cellStyle name="Titre 1 7 4" xfId="5213"/>
    <cellStyle name="Titre 1 7 5" xfId="5214"/>
    <cellStyle name="Titre 1 7 6" xfId="5215"/>
    <cellStyle name="Titre 1 7 7" xfId="5216"/>
    <cellStyle name="Titre 1 8" xfId="3294"/>
    <cellStyle name="Titre 1 8 2" xfId="3295"/>
    <cellStyle name="Titre 1 8 3" xfId="5217"/>
    <cellStyle name="Titre 1 8 4" xfId="5218"/>
    <cellStyle name="Titre 1 8 5" xfId="5219"/>
    <cellStyle name="Titre 1 8 6" xfId="5220"/>
    <cellStyle name="Titre 1 8 7" xfId="5221"/>
    <cellStyle name="Titre 1 9" xfId="3258"/>
    <cellStyle name="Titre 1 9 2" xfId="3296"/>
    <cellStyle name="Titre 1 9 3" xfId="5222"/>
    <cellStyle name="Titre 1 9 4" xfId="5223"/>
    <cellStyle name="Titre 1 9 5" xfId="5224"/>
    <cellStyle name="Titre 1 9 6" xfId="5225"/>
    <cellStyle name="Titre 1 9 7" xfId="5226"/>
    <cellStyle name="Titre 2 10 2" xfId="3298"/>
    <cellStyle name="Titre 2 11 2" xfId="3299"/>
    <cellStyle name="Titre 2 12 2" xfId="3300"/>
    <cellStyle name="Titre 2 13 2" xfId="3301"/>
    <cellStyle name="Titre 2 14 2" xfId="3302"/>
    <cellStyle name="Titre 2 15 2" xfId="3303"/>
    <cellStyle name="Titre 2 16 2" xfId="3304"/>
    <cellStyle name="Titre 2 17 2" xfId="3305"/>
    <cellStyle name="Titre 2 18 2" xfId="3306"/>
    <cellStyle name="Titre 2 19 2" xfId="3307"/>
    <cellStyle name="Titre 2 2" xfId="3308"/>
    <cellStyle name="Titre 2 2 2" xfId="3309"/>
    <cellStyle name="Titre 2 2 2 2" xfId="5227"/>
    <cellStyle name="Titre 2 2 2 2 2" xfId="5228"/>
    <cellStyle name="Titre 2 2 2 2 2 2" xfId="5229"/>
    <cellStyle name="Titre 2 2 2 2 2 2 2" xfId="5230"/>
    <cellStyle name="Titre 2 2 2 2 2 2 2 2" xfId="5877"/>
    <cellStyle name="Titre 2 2 2 2 2 2 3" xfId="5231"/>
    <cellStyle name="Titre 2 2 2 2 2 3" xfId="5232"/>
    <cellStyle name="Titre 2 2 2 2 3" xfId="5233"/>
    <cellStyle name="Titre 2 2 2 2 4" xfId="5234"/>
    <cellStyle name="Titre 2 2 2 2 5" xfId="5235"/>
    <cellStyle name="Titre 2 2 2 2 6" xfId="5236"/>
    <cellStyle name="Titre 2 2 2 3" xfId="5237"/>
    <cellStyle name="Titre 2 2 2 4" xfId="5238"/>
    <cellStyle name="Titre 2 2 2 5" xfId="5239"/>
    <cellStyle name="Titre 2 2 2 6" xfId="5240"/>
    <cellStyle name="Titre 2 2 3" xfId="3310"/>
    <cellStyle name="Titre 2 2 4" xfId="5241"/>
    <cellStyle name="Titre 2 2 5" xfId="5242"/>
    <cellStyle name="Titre 2 2 6" xfId="5243"/>
    <cellStyle name="Titre 2 2 7" xfId="5244"/>
    <cellStyle name="Titre 2 2_210-TABLEAU SHO SUNCITY du 27-04-12" xfId="5245"/>
    <cellStyle name="Titre 2 20 2" xfId="3311"/>
    <cellStyle name="Titre 2 21 2" xfId="3312"/>
    <cellStyle name="Titre 2 22 2" xfId="3313"/>
    <cellStyle name="Titre 2 23 2" xfId="3314"/>
    <cellStyle name="Titre 2 24 2" xfId="3315"/>
    <cellStyle name="Titre 2 25 2" xfId="3316"/>
    <cellStyle name="Titre 2 26 2" xfId="3317"/>
    <cellStyle name="Titre 2 27 2" xfId="3318"/>
    <cellStyle name="Titre 2 28 2" xfId="3319"/>
    <cellStyle name="Titre 2 29 2" xfId="3320"/>
    <cellStyle name="Titre 2 3" xfId="3321"/>
    <cellStyle name="Titre 2 3 2" xfId="3322"/>
    <cellStyle name="Titre 2 3 3" xfId="5246"/>
    <cellStyle name="Titre 2 3 4" xfId="5247"/>
    <cellStyle name="Titre 2 3 5" xfId="5248"/>
    <cellStyle name="Titre 2 3 6" xfId="5249"/>
    <cellStyle name="Titre 2 3 7" xfId="5250"/>
    <cellStyle name="Titre 2 3 8" xfId="6491"/>
    <cellStyle name="Titre 2 30 2" xfId="3323"/>
    <cellStyle name="Titre 2 31 2" xfId="3324"/>
    <cellStyle name="Titre 2 4" xfId="3325"/>
    <cellStyle name="Titre 2 4 2" xfId="3326"/>
    <cellStyle name="Titre 2 4 3" xfId="5251"/>
    <cellStyle name="Titre 2 4 4" xfId="5252"/>
    <cellStyle name="Titre 2 4 5" xfId="5253"/>
    <cellStyle name="Titre 2 4 6" xfId="5254"/>
    <cellStyle name="Titre 2 4 7" xfId="5255"/>
    <cellStyle name="Titre 2 5" xfId="3327"/>
    <cellStyle name="Titre 2 5 2" xfId="3328"/>
    <cellStyle name="Titre 2 5 3" xfId="5256"/>
    <cellStyle name="Titre 2 5 4" xfId="5257"/>
    <cellStyle name="Titre 2 5 5" xfId="5258"/>
    <cellStyle name="Titre 2 5 6" xfId="5259"/>
    <cellStyle name="Titre 2 5 7" xfId="5260"/>
    <cellStyle name="Titre 2 6" xfId="3329"/>
    <cellStyle name="Titre 2 6 2" xfId="3330"/>
    <cellStyle name="Titre 2 6 3" xfId="5261"/>
    <cellStyle name="Titre 2 6 4" xfId="5262"/>
    <cellStyle name="Titre 2 6 5" xfId="5263"/>
    <cellStyle name="Titre 2 6 6" xfId="5264"/>
    <cellStyle name="Titre 2 6 7" xfId="5265"/>
    <cellStyle name="Titre 2 7" xfId="3331"/>
    <cellStyle name="Titre 2 7 2" xfId="3332"/>
    <cellStyle name="Titre 2 7 3" xfId="5266"/>
    <cellStyle name="Titre 2 7 4" xfId="5267"/>
    <cellStyle name="Titre 2 7 5" xfId="5268"/>
    <cellStyle name="Titre 2 7 6" xfId="5269"/>
    <cellStyle name="Titre 2 7 7" xfId="5270"/>
    <cellStyle name="Titre 2 8" xfId="3333"/>
    <cellStyle name="Titre 2 8 2" xfId="3334"/>
    <cellStyle name="Titre 2 8 3" xfId="5271"/>
    <cellStyle name="Titre 2 8 4" xfId="5272"/>
    <cellStyle name="Titre 2 8 5" xfId="5273"/>
    <cellStyle name="Titre 2 8 6" xfId="5274"/>
    <cellStyle name="Titre 2 8 7" xfId="5275"/>
    <cellStyle name="Titre 2 9" xfId="3297"/>
    <cellStyle name="Titre 2 9 2" xfId="3335"/>
    <cellStyle name="Titre 2 9 3" xfId="5276"/>
    <cellStyle name="Titre 2 9 4" xfId="5277"/>
    <cellStyle name="Titre 2 9 5" xfId="5278"/>
    <cellStyle name="Titre 2 9 6" xfId="5279"/>
    <cellStyle name="Titre 2 9 7" xfId="5280"/>
    <cellStyle name="Titre 3 10 2" xfId="3337"/>
    <cellStyle name="Titre 3 11 2" xfId="3338"/>
    <cellStyle name="Titre 3 12 2" xfId="3339"/>
    <cellStyle name="Titre 3 13 2" xfId="3340"/>
    <cellStyle name="Titre 3 14 2" xfId="3341"/>
    <cellStyle name="Titre 3 15 2" xfId="3342"/>
    <cellStyle name="Titre 3 16 2" xfId="3343"/>
    <cellStyle name="Titre 3 17 2" xfId="3344"/>
    <cellStyle name="Titre 3 18 2" xfId="3345"/>
    <cellStyle name="Titre 3 19 2" xfId="3346"/>
    <cellStyle name="Titre 3 2" xfId="3347"/>
    <cellStyle name="Titre 3 2 2" xfId="3348"/>
    <cellStyle name="Titre 3 2 2 2" xfId="5281"/>
    <cellStyle name="Titre 3 2 2 2 2" xfId="5282"/>
    <cellStyle name="Titre 3 2 2 2 2 2" xfId="5283"/>
    <cellStyle name="Titre 3 2 2 2 2 2 2" xfId="5284"/>
    <cellStyle name="Titre 3 2 2 2 2 2 2 2" xfId="5878"/>
    <cellStyle name="Titre 3 2 2 2 2 2 3" xfId="5285"/>
    <cellStyle name="Titre 3 2 2 2 2 3" xfId="5286"/>
    <cellStyle name="Titre 3 2 2 2 3" xfId="5287"/>
    <cellStyle name="Titre 3 2 2 2 4" xfId="5288"/>
    <cellStyle name="Titre 3 2 2 2 5" xfId="5289"/>
    <cellStyle name="Titre 3 2 2 2 6" xfId="5290"/>
    <cellStyle name="Titre 3 2 2 3" xfId="5291"/>
    <cellStyle name="Titre 3 2 2 4" xfId="5292"/>
    <cellStyle name="Titre 3 2 2 5" xfId="5293"/>
    <cellStyle name="Titre 3 2 2 6" xfId="5294"/>
    <cellStyle name="Titre 3 2 3" xfId="3349"/>
    <cellStyle name="Titre 3 2 4" xfId="5295"/>
    <cellStyle name="Titre 3 2 5" xfId="5296"/>
    <cellStyle name="Titre 3 2 6" xfId="5297"/>
    <cellStyle name="Titre 3 2 7" xfId="5298"/>
    <cellStyle name="Titre 3 2_210-TABLEAU SHO SUNCITY du 27-04-12" xfId="5299"/>
    <cellStyle name="Titre 3 20 2" xfId="3350"/>
    <cellStyle name="Titre 3 21 2" xfId="3351"/>
    <cellStyle name="Titre 3 22 2" xfId="3352"/>
    <cellStyle name="Titre 3 23 2" xfId="3353"/>
    <cellStyle name="Titre 3 24 2" xfId="3354"/>
    <cellStyle name="Titre 3 25 2" xfId="3355"/>
    <cellStyle name="Titre 3 26 2" xfId="3356"/>
    <cellStyle name="Titre 3 27 2" xfId="3357"/>
    <cellStyle name="Titre 3 28 2" xfId="3358"/>
    <cellStyle name="Titre 3 29 2" xfId="3359"/>
    <cellStyle name="Titre 3 3" xfId="3360"/>
    <cellStyle name="Titre 3 3 2" xfId="3361"/>
    <cellStyle name="Titre 3 3 3" xfId="5300"/>
    <cellStyle name="Titre 3 3 4" xfId="5301"/>
    <cellStyle name="Titre 3 3 5" xfId="5302"/>
    <cellStyle name="Titre 3 3 6" xfId="5303"/>
    <cellStyle name="Titre 3 3 7" xfId="5304"/>
    <cellStyle name="Titre 3 3 8" xfId="6492"/>
    <cellStyle name="Titre 3 30 2" xfId="3362"/>
    <cellStyle name="Titre 3 31 2" xfId="3363"/>
    <cellStyle name="Titre 3 4" xfId="3364"/>
    <cellStyle name="Titre 3 4 2" xfId="3365"/>
    <cellStyle name="Titre 3 4 3" xfId="5305"/>
    <cellStyle name="Titre 3 4 4" xfId="5306"/>
    <cellStyle name="Titre 3 4 5" xfId="5307"/>
    <cellStyle name="Titre 3 4 6" xfId="5308"/>
    <cellStyle name="Titre 3 4 7" xfId="5309"/>
    <cellStyle name="Titre 3 5" xfId="3366"/>
    <cellStyle name="Titre 3 5 2" xfId="3367"/>
    <cellStyle name="Titre 3 5 3" xfId="5310"/>
    <cellStyle name="Titre 3 5 4" xfId="5311"/>
    <cellStyle name="Titre 3 5 5" xfId="5312"/>
    <cellStyle name="Titre 3 5 6" xfId="5313"/>
    <cellStyle name="Titre 3 5 7" xfId="5314"/>
    <cellStyle name="Titre 3 6" xfId="3368"/>
    <cellStyle name="Titre 3 6 2" xfId="3369"/>
    <cellStyle name="Titre 3 6 3" xfId="5315"/>
    <cellStyle name="Titre 3 6 4" xfId="5316"/>
    <cellStyle name="Titre 3 6 5" xfId="5317"/>
    <cellStyle name="Titre 3 6 6" xfId="5318"/>
    <cellStyle name="Titre 3 6 7" xfId="5319"/>
    <cellStyle name="Titre 3 7" xfId="3370"/>
    <cellStyle name="Titre 3 7 2" xfId="3371"/>
    <cellStyle name="Titre 3 7 3" xfId="5320"/>
    <cellStyle name="Titre 3 7 4" xfId="5321"/>
    <cellStyle name="Titre 3 7 5" xfId="5322"/>
    <cellStyle name="Titre 3 7 6" xfId="5323"/>
    <cellStyle name="Titre 3 7 7" xfId="5324"/>
    <cellStyle name="Titre 3 8" xfId="3372"/>
    <cellStyle name="Titre 3 8 2" xfId="3373"/>
    <cellStyle name="Titre 3 8 3" xfId="5325"/>
    <cellStyle name="Titre 3 8 4" xfId="5326"/>
    <cellStyle name="Titre 3 8 5" xfId="5327"/>
    <cellStyle name="Titre 3 8 6" xfId="5328"/>
    <cellStyle name="Titre 3 8 7" xfId="5329"/>
    <cellStyle name="Titre 3 9" xfId="3336"/>
    <cellStyle name="Titre 3 9 2" xfId="3374"/>
    <cellStyle name="Titre 3 9 3" xfId="5330"/>
    <cellStyle name="Titre 3 9 4" xfId="5331"/>
    <cellStyle name="Titre 3 9 5" xfId="5332"/>
    <cellStyle name="Titre 3 9 6" xfId="5333"/>
    <cellStyle name="Titre 3 9 7" xfId="5334"/>
    <cellStyle name="Titre 4 10 2" xfId="3376"/>
    <cellStyle name="Titre 4 11 2" xfId="3377"/>
    <cellStyle name="Titre 4 12 2" xfId="3378"/>
    <cellStyle name="Titre 4 13 2" xfId="3379"/>
    <cellStyle name="Titre 4 14 2" xfId="3380"/>
    <cellStyle name="Titre 4 15 2" xfId="3381"/>
    <cellStyle name="Titre 4 16 2" xfId="3382"/>
    <cellStyle name="Titre 4 17 2" xfId="3383"/>
    <cellStyle name="Titre 4 18 2" xfId="3384"/>
    <cellStyle name="Titre 4 19 2" xfId="3385"/>
    <cellStyle name="Titre 4 2" xfId="3386"/>
    <cellStyle name="Titre 4 2 2" xfId="3387"/>
    <cellStyle name="Titre 4 2 2 2" xfId="5335"/>
    <cellStyle name="Titre 4 2 2 2 2" xfId="5336"/>
    <cellStyle name="Titre 4 2 2 2 2 2" xfId="5337"/>
    <cellStyle name="Titre 4 2 2 2 2 2 2" xfId="5338"/>
    <cellStyle name="Titre 4 2 2 2 2 2 2 2" xfId="5879"/>
    <cellStyle name="Titre 4 2 2 2 2 2 3" xfId="5339"/>
    <cellStyle name="Titre 4 2 2 2 2 3" xfId="5340"/>
    <cellStyle name="Titre 4 2 2 2 3" xfId="5341"/>
    <cellStyle name="Titre 4 2 2 2 4" xfId="5342"/>
    <cellStyle name="Titre 4 2 2 2 5" xfId="5343"/>
    <cellStyle name="Titre 4 2 2 2 6" xfId="5344"/>
    <cellStyle name="Titre 4 2 2 3" xfId="5345"/>
    <cellStyle name="Titre 4 2 2 4" xfId="5346"/>
    <cellStyle name="Titre 4 2 2 5" xfId="5347"/>
    <cellStyle name="Titre 4 2 2 6" xfId="5348"/>
    <cellStyle name="Titre 4 2 3" xfId="3388"/>
    <cellStyle name="Titre 4 2 4" xfId="5349"/>
    <cellStyle name="Titre 4 2 5" xfId="5350"/>
    <cellStyle name="Titre 4 2 6" xfId="5351"/>
    <cellStyle name="Titre 4 2 7" xfId="5352"/>
    <cellStyle name="Titre 4 20 2" xfId="3389"/>
    <cellStyle name="Titre 4 21 2" xfId="3390"/>
    <cellStyle name="Titre 4 22 2" xfId="3391"/>
    <cellStyle name="Titre 4 23 2" xfId="3392"/>
    <cellStyle name="Titre 4 24 2" xfId="3393"/>
    <cellStyle name="Titre 4 25 2" xfId="3394"/>
    <cellStyle name="Titre 4 26 2" xfId="3395"/>
    <cellStyle name="Titre 4 27 2" xfId="3396"/>
    <cellStyle name="Titre 4 28 2" xfId="3397"/>
    <cellStyle name="Titre 4 29 2" xfId="3398"/>
    <cellStyle name="Titre 4 3" xfId="3399"/>
    <cellStyle name="Titre 4 3 2" xfId="3400"/>
    <cellStyle name="Titre 4 3 3" xfId="5353"/>
    <cellStyle name="Titre 4 3 4" xfId="5354"/>
    <cellStyle name="Titre 4 3 5" xfId="5355"/>
    <cellStyle name="Titre 4 3 6" xfId="5356"/>
    <cellStyle name="Titre 4 3 7" xfId="5357"/>
    <cellStyle name="Titre 4 3 8" xfId="6493"/>
    <cellStyle name="Titre 4 30 2" xfId="3401"/>
    <cellStyle name="Titre 4 31 2" xfId="3402"/>
    <cellStyle name="Titre 4 4" xfId="3403"/>
    <cellStyle name="Titre 4 4 2" xfId="3404"/>
    <cellStyle name="Titre 4 4 3" xfId="5358"/>
    <cellStyle name="Titre 4 4 4" xfId="5359"/>
    <cellStyle name="Titre 4 4 5" xfId="5360"/>
    <cellStyle name="Titre 4 4 6" xfId="5361"/>
    <cellStyle name="Titre 4 4 7" xfId="5362"/>
    <cellStyle name="Titre 4 5" xfId="3405"/>
    <cellStyle name="Titre 4 5 2" xfId="3406"/>
    <cellStyle name="Titre 4 5 3" xfId="5363"/>
    <cellStyle name="Titre 4 5 4" xfId="5364"/>
    <cellStyle name="Titre 4 5 5" xfId="5365"/>
    <cellStyle name="Titre 4 5 6" xfId="5366"/>
    <cellStyle name="Titre 4 5 7" xfId="5367"/>
    <cellStyle name="Titre 4 6" xfId="3407"/>
    <cellStyle name="Titre 4 6 2" xfId="3408"/>
    <cellStyle name="Titre 4 6 3" xfId="5368"/>
    <cellStyle name="Titre 4 6 4" xfId="5369"/>
    <cellStyle name="Titre 4 6 5" xfId="5370"/>
    <cellStyle name="Titre 4 6 6" xfId="5371"/>
    <cellStyle name="Titre 4 6 7" xfId="5372"/>
    <cellStyle name="Titre 4 7" xfId="3409"/>
    <cellStyle name="Titre 4 7 2" xfId="3410"/>
    <cellStyle name="Titre 4 7 3" xfId="5373"/>
    <cellStyle name="Titre 4 7 4" xfId="5374"/>
    <cellStyle name="Titre 4 7 5" xfId="5375"/>
    <cellStyle name="Titre 4 7 6" xfId="5376"/>
    <cellStyle name="Titre 4 7 7" xfId="5377"/>
    <cellStyle name="Titre 4 8" xfId="3411"/>
    <cellStyle name="Titre 4 8 2" xfId="3412"/>
    <cellStyle name="Titre 4 8 3" xfId="5378"/>
    <cellStyle name="Titre 4 8 4" xfId="5379"/>
    <cellStyle name="Titre 4 8 5" xfId="5380"/>
    <cellStyle name="Titre 4 8 6" xfId="5381"/>
    <cellStyle name="Titre 4 8 7" xfId="5382"/>
    <cellStyle name="Titre 4 9" xfId="3375"/>
    <cellStyle name="Titre 4 9 2" xfId="3413"/>
    <cellStyle name="Titre 4 9 3" xfId="5383"/>
    <cellStyle name="Titre 4 9 4" xfId="5384"/>
    <cellStyle name="Titre 4 9 5" xfId="5385"/>
    <cellStyle name="Titre 4 9 6" xfId="5386"/>
    <cellStyle name="Titre 4 9 7" xfId="5387"/>
    <cellStyle name="Título" xfId="5811"/>
    <cellStyle name="Título 1" xfId="5812"/>
    <cellStyle name="Título 2" xfId="5813"/>
    <cellStyle name="Título 3" xfId="5814"/>
    <cellStyle name="Total 10 2" xfId="3415"/>
    <cellStyle name="Total 11 2" xfId="3416"/>
    <cellStyle name="Total 12 2" xfId="3417"/>
    <cellStyle name="Total 13 2" xfId="3418"/>
    <cellStyle name="Total 14 2" xfId="3419"/>
    <cellStyle name="Total 15 2" xfId="3420"/>
    <cellStyle name="Total 16 2" xfId="3421"/>
    <cellStyle name="Total 17 2" xfId="3422"/>
    <cellStyle name="Total 18 2" xfId="3423"/>
    <cellStyle name="Total 19 2" xfId="3424"/>
    <cellStyle name="Total 2" xfId="3425"/>
    <cellStyle name="Total 2 2" xfId="3426"/>
    <cellStyle name="Total 2 2 2" xfId="5388"/>
    <cellStyle name="Total 2 2 2 2" xfId="5389"/>
    <cellStyle name="Total 2 2 2 2 2" xfId="5390"/>
    <cellStyle name="Total 2 2 2 2 2 2" xfId="5391"/>
    <cellStyle name="Total 2 2 2 2 2 2 2" xfId="5880"/>
    <cellStyle name="Total 2 2 2 2 2 3" xfId="5392"/>
    <cellStyle name="Total 2 2 2 2 3" xfId="5393"/>
    <cellStyle name="Total 2 2 2 3" xfId="5394"/>
    <cellStyle name="Total 2 2 2 4" xfId="5395"/>
    <cellStyle name="Total 2 2 2 5" xfId="5396"/>
    <cellStyle name="Total 2 2 2 6" xfId="5397"/>
    <cellStyle name="Total 2 2 3" xfId="5398"/>
    <cellStyle name="Total 2 2 4" xfId="5399"/>
    <cellStyle name="Total 2 2 5" xfId="5400"/>
    <cellStyle name="Total 2 2 6" xfId="5401"/>
    <cellStyle name="Total 2 3" xfId="3427"/>
    <cellStyle name="Total 2 4" xfId="5402"/>
    <cellStyle name="Total 2 5" xfId="5403"/>
    <cellStyle name="Total 2 6" xfId="5404"/>
    <cellStyle name="Total 2 7" xfId="5405"/>
    <cellStyle name="Total 2_210-TABLEAU SHO SUNCITY du 27-04-12" xfId="5406"/>
    <cellStyle name="Total 20 2" xfId="3428"/>
    <cellStyle name="Total 21 2" xfId="3429"/>
    <cellStyle name="Total 22 2" xfId="3430"/>
    <cellStyle name="Total 23 2" xfId="3431"/>
    <cellStyle name="Total 24 2" xfId="3432"/>
    <cellStyle name="Total 25 2" xfId="3433"/>
    <cellStyle name="Total 26 2" xfId="3434"/>
    <cellStyle name="Total 27 2" xfId="3435"/>
    <cellStyle name="Total 28 2" xfId="3436"/>
    <cellStyle name="Total 29 2" xfId="3437"/>
    <cellStyle name="Total 3" xfId="3438"/>
    <cellStyle name="Total 3 2" xfId="3439"/>
    <cellStyle name="Total 3 3" xfId="5407"/>
    <cellStyle name="Total 3 4" xfId="5408"/>
    <cellStyle name="Total 3 5" xfId="5409"/>
    <cellStyle name="Total 3 6" xfId="5410"/>
    <cellStyle name="Total 3 7" xfId="5411"/>
    <cellStyle name="Total 3 8" xfId="6495"/>
    <cellStyle name="Total 30 2" xfId="3440"/>
    <cellStyle name="Total 31 2" xfId="3441"/>
    <cellStyle name="Total 4" xfId="3442"/>
    <cellStyle name="Total 4 2" xfId="3443"/>
    <cellStyle name="Total 4 3" xfId="5412"/>
    <cellStyle name="Total 4 4" xfId="5413"/>
    <cellStyle name="Total 4 5" xfId="5414"/>
    <cellStyle name="Total 4 6" xfId="5415"/>
    <cellStyle name="Total 4 7" xfId="5416"/>
    <cellStyle name="Total 5" xfId="3444"/>
    <cellStyle name="Total 5 2" xfId="3445"/>
    <cellStyle name="Total 5 3" xfId="5417"/>
    <cellStyle name="Total 5 4" xfId="5418"/>
    <cellStyle name="Total 5 5" xfId="5419"/>
    <cellStyle name="Total 5 6" xfId="5420"/>
    <cellStyle name="Total 5 7" xfId="5421"/>
    <cellStyle name="Total 6" xfId="3446"/>
    <cellStyle name="Total 6 2" xfId="3447"/>
    <cellStyle name="Total 6 3" xfId="5422"/>
    <cellStyle name="Total 6 4" xfId="5423"/>
    <cellStyle name="Total 6 5" xfId="5424"/>
    <cellStyle name="Total 6 6" xfId="5425"/>
    <cellStyle name="Total 6 7" xfId="5426"/>
    <cellStyle name="Total 7" xfId="3448"/>
    <cellStyle name="Total 7 2" xfId="3449"/>
    <cellStyle name="Total 7 3" xfId="5427"/>
    <cellStyle name="Total 7 4" xfId="5428"/>
    <cellStyle name="Total 7 5" xfId="5429"/>
    <cellStyle name="Total 7 6" xfId="5430"/>
    <cellStyle name="Total 7 7" xfId="5431"/>
    <cellStyle name="Total 8" xfId="3450"/>
    <cellStyle name="Total 8 2" xfId="3451"/>
    <cellStyle name="Total 8 3" xfId="5432"/>
    <cellStyle name="Total 8 4" xfId="5433"/>
    <cellStyle name="Total 8 5" xfId="5434"/>
    <cellStyle name="Total 8 6" xfId="5435"/>
    <cellStyle name="Total 8 7" xfId="5436"/>
    <cellStyle name="Total 9" xfId="3414"/>
    <cellStyle name="Total 9 2" xfId="3452"/>
    <cellStyle name="Total 9 3" xfId="5437"/>
    <cellStyle name="Total 9 4" xfId="5438"/>
    <cellStyle name="Total 9 5" xfId="5439"/>
    <cellStyle name="Total 9 6" xfId="5440"/>
    <cellStyle name="Total 9 7" xfId="5441"/>
    <cellStyle name="unite" xfId="6229"/>
    <cellStyle name="Vérification 10 2" xfId="3454"/>
    <cellStyle name="Vérification 11 2" xfId="3455"/>
    <cellStyle name="Vérification 12 2" xfId="3456"/>
    <cellStyle name="Vérification 13 2" xfId="3457"/>
    <cellStyle name="Vérification 14 2" xfId="3458"/>
    <cellStyle name="Vérification 15 2" xfId="3459"/>
    <cellStyle name="Vérification 16 2" xfId="3460"/>
    <cellStyle name="Vérification 17 2" xfId="3461"/>
    <cellStyle name="Vérification 18 2" xfId="3462"/>
    <cellStyle name="Vérification 19 2" xfId="3463"/>
    <cellStyle name="Vérification 2" xfId="3464"/>
    <cellStyle name="Vérification 2 2" xfId="3465"/>
    <cellStyle name="Vérification 2 2 2" xfId="5442"/>
    <cellStyle name="Vérification 2 2 2 2" xfId="5443"/>
    <cellStyle name="Vérification 2 2 2 2 2" xfId="5444"/>
    <cellStyle name="Vérification 2 2 2 2 2 2" xfId="5445"/>
    <cellStyle name="Vérification 2 2 2 2 2 2 2" xfId="5881"/>
    <cellStyle name="Vérification 2 2 2 2 2 3" xfId="5446"/>
    <cellStyle name="Vérification 2 2 2 2 3" xfId="5447"/>
    <cellStyle name="Vérification 2 2 2 3" xfId="5448"/>
    <cellStyle name="Vérification 2 2 2 4" xfId="5449"/>
    <cellStyle name="Vérification 2 2 2 5" xfId="5450"/>
    <cellStyle name="Vérification 2 2 2 6" xfId="5451"/>
    <cellStyle name="Vérification 2 2 3" xfId="5452"/>
    <cellStyle name="Vérification 2 2 4" xfId="5453"/>
    <cellStyle name="Vérification 2 2 5" xfId="5454"/>
    <cellStyle name="Vérification 2 2 6" xfId="5455"/>
    <cellStyle name="Vérification 2 3" xfId="3466"/>
    <cellStyle name="Vérification 2 4" xfId="5456"/>
    <cellStyle name="Vérification 2 5" xfId="5457"/>
    <cellStyle name="Vérification 2 6" xfId="5458"/>
    <cellStyle name="Vérification 2 7" xfId="5459"/>
    <cellStyle name="Vérification 2_210-TABLEAU SHO SUNCITY du 27-04-12" xfId="5460"/>
    <cellStyle name="Vérification 20 2" xfId="3467"/>
    <cellStyle name="Vérification 21 2" xfId="3468"/>
    <cellStyle name="Vérification 22 2" xfId="3469"/>
    <cellStyle name="Vérification 23 2" xfId="3470"/>
    <cellStyle name="Vérification 24 2" xfId="3471"/>
    <cellStyle name="Vérification 25 2" xfId="3472"/>
    <cellStyle name="Vérification 26 2" xfId="3473"/>
    <cellStyle name="Vérification 27 2" xfId="3474"/>
    <cellStyle name="Vérification 28 2" xfId="3475"/>
    <cellStyle name="Vérification 29 2" xfId="3476"/>
    <cellStyle name="Vérification 3" xfId="3477"/>
    <cellStyle name="Vérification 3 2" xfId="3478"/>
    <cellStyle name="Vérification 3 3" xfId="5461"/>
    <cellStyle name="Vérification 3 4" xfId="5462"/>
    <cellStyle name="Vérification 3 5" xfId="5463"/>
    <cellStyle name="Vérification 3 6" xfId="5464"/>
    <cellStyle name="Vérification 3 7" xfId="5465"/>
    <cellStyle name="Vérification 3 8" xfId="6496"/>
    <cellStyle name="Vérification 30 2" xfId="3479"/>
    <cellStyle name="Vérification 31 2" xfId="3480"/>
    <cellStyle name="Vérification 4" xfId="3481"/>
    <cellStyle name="Vérification 4 2" xfId="3482"/>
    <cellStyle name="Vérification 4 3" xfId="5466"/>
    <cellStyle name="Vérification 4 4" xfId="5467"/>
    <cellStyle name="Vérification 4 5" xfId="5468"/>
    <cellStyle name="Vérification 4 6" xfId="5469"/>
    <cellStyle name="Vérification 4 7" xfId="5470"/>
    <cellStyle name="Vérification 5" xfId="3483"/>
    <cellStyle name="Vérification 5 2" xfId="3484"/>
    <cellStyle name="Vérification 5 3" xfId="5471"/>
    <cellStyle name="Vérification 5 4" xfId="5472"/>
    <cellStyle name="Vérification 5 5" xfId="5473"/>
    <cellStyle name="Vérification 5 6" xfId="5474"/>
    <cellStyle name="Vérification 5 7" xfId="5475"/>
    <cellStyle name="Vérification 6" xfId="3485"/>
    <cellStyle name="Vérification 6 2" xfId="3486"/>
    <cellStyle name="Vérification 6 3" xfId="5476"/>
    <cellStyle name="Vérification 6 4" xfId="5477"/>
    <cellStyle name="Vérification 6 5" xfId="5478"/>
    <cellStyle name="Vérification 6 6" xfId="5479"/>
    <cellStyle name="Vérification 6 7" xfId="5480"/>
    <cellStyle name="Vérification 7" xfId="3487"/>
    <cellStyle name="Vérification 7 2" xfId="3488"/>
    <cellStyle name="Vérification 7 3" xfId="5481"/>
    <cellStyle name="Vérification 7 4" xfId="5482"/>
    <cellStyle name="Vérification 7 5" xfId="5483"/>
    <cellStyle name="Vérification 7 6" xfId="5484"/>
    <cellStyle name="Vérification 7 7" xfId="5485"/>
    <cellStyle name="Vérification 8" xfId="3489"/>
    <cellStyle name="Vérification 8 2" xfId="3490"/>
    <cellStyle name="Vérification 8 3" xfId="5486"/>
    <cellStyle name="Vérification 8 4" xfId="5487"/>
    <cellStyle name="Vérification 8 5" xfId="5488"/>
    <cellStyle name="Vérification 8 6" xfId="5489"/>
    <cellStyle name="Vérification 8 7" xfId="5490"/>
    <cellStyle name="Vérification 9" xfId="3453"/>
    <cellStyle name="Vérification 9 2" xfId="3491"/>
    <cellStyle name="Vérification 9 3" xfId="5491"/>
    <cellStyle name="Vérification 9 4" xfId="5492"/>
    <cellStyle name="Vérification 9 5" xfId="5493"/>
    <cellStyle name="Vérification 9 6" xfId="5494"/>
    <cellStyle name="Vérification 9 7" xfId="5495"/>
    <cellStyle name="Vérification de cellule" xfId="6230"/>
    <cellStyle name="Virgule fixe" xfId="6231"/>
    <cellStyle name="Virgule fixe 2" xfId="6232"/>
    <cellStyle name="Virgule fixe 3" xfId="6233"/>
    <cellStyle name="Virgule fixe 4" xfId="6234"/>
    <cellStyle name="Virgule fixe 5" xfId="6235"/>
    <cellStyle name="Virgule fixe 5 2" xfId="6236"/>
    <cellStyle name="Virgule fixe 6" xfId="6237"/>
    <cellStyle name="Virgule fixe 7" xfId="6263"/>
    <cellStyle name="Virgule fixe_1BP etanch  parcelle 21" xfId="6238"/>
    <cellStyle name="volume" xfId="6239"/>
    <cellStyle name="Währung" xfId="5815"/>
    <cellStyle name="Währung [0]_Acquisition stats" xfId="5734"/>
    <cellStyle name="Währung 2" xfId="6497"/>
    <cellStyle name="Währung_Acquisition stats" xfId="5735"/>
    <cellStyle name="Warning" xfId="5736"/>
    <cellStyle name="Warning 2" xfId="5737"/>
    <cellStyle name="Warning Text" xfId="5816"/>
    <cellStyle name="Βασικό_Φύλλο1" xfId="6264"/>
    <cellStyle name="千位[0]_laroux" xfId="5738"/>
    <cellStyle name="千位_laroux" xfId="5739"/>
    <cellStyle name="千位分隔_IRAQI" xfId="5740"/>
    <cellStyle name="千分位[0]_laroux" xfId="5741"/>
    <cellStyle name="千分位_laroux" xfId="5742"/>
    <cellStyle name="常规_1622720030624011detail" xfId="5743"/>
    <cellStyle name="普通_laroux" xfId="57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441"/>
  <sheetViews>
    <sheetView showGridLines="0" showZeros="0" tabSelected="1" view="pageBreakPreview" zoomScale="70" zoomScaleSheetLayoutView="70" workbookViewId="0">
      <pane ySplit="3" topLeftCell="A88" activePane="bottomLeft" state="frozen"/>
      <selection pane="bottomLeft" activeCell="B12" sqref="B12"/>
    </sheetView>
  </sheetViews>
  <sheetFormatPr baseColWidth="10" defaultColWidth="11.42578125" defaultRowHeight="12.75"/>
  <cols>
    <col min="1" max="1" width="11.7109375" style="2" customWidth="1"/>
    <col min="2" max="2" width="97.85546875" style="45" customWidth="1"/>
    <col min="3" max="3" width="7" style="9" bestFit="1" customWidth="1"/>
    <col min="4" max="4" width="26" style="2" customWidth="1"/>
    <col min="5" max="5" width="19" style="2" customWidth="1"/>
    <col min="6" max="6" width="17.28515625" style="2" bestFit="1" customWidth="1"/>
    <col min="7" max="16384" width="11.42578125" style="2"/>
  </cols>
  <sheetData>
    <row r="2" spans="1:6" ht="13.5" thickBot="1"/>
    <row r="3" spans="1:6" ht="27" customHeight="1" thickBot="1">
      <c r="A3" s="76" t="s">
        <v>161</v>
      </c>
      <c r="B3" s="77" t="s">
        <v>160</v>
      </c>
      <c r="C3" s="78" t="s">
        <v>77</v>
      </c>
      <c r="D3" s="78" t="s">
        <v>256</v>
      </c>
      <c r="E3" s="79" t="s">
        <v>157</v>
      </c>
      <c r="F3" s="80" t="s">
        <v>82</v>
      </c>
    </row>
    <row r="4" spans="1:6" s="4" customFormat="1" ht="29.65" customHeight="1">
      <c r="A4" s="74" t="s">
        <v>0</v>
      </c>
      <c r="B4" s="75" t="s">
        <v>717</v>
      </c>
      <c r="C4" s="74"/>
      <c r="D4" s="74"/>
      <c r="E4" s="74"/>
      <c r="F4" s="74"/>
    </row>
    <row r="5" spans="1:6" s="4" customFormat="1" ht="29.65" customHeight="1">
      <c r="A5" s="17" t="s">
        <v>121</v>
      </c>
      <c r="B5" s="46" t="s">
        <v>122</v>
      </c>
      <c r="C5" s="17"/>
      <c r="D5" s="17"/>
      <c r="E5" s="17"/>
      <c r="F5" s="17"/>
    </row>
    <row r="6" spans="1:6" s="4" customFormat="1" ht="29.65" customHeight="1">
      <c r="A6" s="5" t="s">
        <v>124</v>
      </c>
      <c r="B6" s="42" t="s">
        <v>1</v>
      </c>
      <c r="C6" s="6" t="s">
        <v>107</v>
      </c>
      <c r="D6" s="11">
        <v>1149</v>
      </c>
      <c r="E6" s="10"/>
      <c r="F6" s="7">
        <f>+D6*E6</f>
        <v>0</v>
      </c>
    </row>
    <row r="7" spans="1:6" s="4" customFormat="1" ht="29.65" customHeight="1">
      <c r="A7" s="5" t="s">
        <v>125</v>
      </c>
      <c r="B7" s="42" t="s">
        <v>2</v>
      </c>
      <c r="C7" s="6" t="s">
        <v>107</v>
      </c>
      <c r="D7" s="11">
        <v>1149</v>
      </c>
      <c r="E7" s="10"/>
      <c r="F7" s="7">
        <f>+D7*E7</f>
        <v>0</v>
      </c>
    </row>
    <row r="8" spans="1:6" s="4" customFormat="1" ht="29.65" customHeight="1">
      <c r="A8" s="17" t="s">
        <v>123</v>
      </c>
      <c r="B8" s="46" t="s">
        <v>126</v>
      </c>
      <c r="C8" s="17"/>
      <c r="D8" s="17"/>
      <c r="E8" s="17"/>
      <c r="F8" s="17"/>
    </row>
    <row r="9" spans="1:6" s="4" customFormat="1" ht="29.65" customHeight="1">
      <c r="A9" s="5" t="s">
        <v>128</v>
      </c>
      <c r="B9" s="42" t="s">
        <v>3</v>
      </c>
      <c r="C9" s="6" t="s">
        <v>107</v>
      </c>
      <c r="D9" s="11">
        <v>185</v>
      </c>
      <c r="E9" s="10"/>
      <c r="F9" s="7">
        <f>+D9*E9</f>
        <v>0</v>
      </c>
    </row>
    <row r="10" spans="1:6" s="4" customFormat="1" ht="29.65" customHeight="1">
      <c r="A10" s="5" t="s">
        <v>133</v>
      </c>
      <c r="B10" s="42" t="s">
        <v>4</v>
      </c>
      <c r="C10" s="6" t="s">
        <v>107</v>
      </c>
      <c r="D10" s="7">
        <v>23</v>
      </c>
      <c r="E10" s="10"/>
      <c r="F10" s="7">
        <f t="shared" ref="F10:F56" si="0">+D10*E10</f>
        <v>0</v>
      </c>
    </row>
    <row r="11" spans="1:6" s="4" customFormat="1" ht="29.65" customHeight="1">
      <c r="A11" s="5" t="s">
        <v>134</v>
      </c>
      <c r="B11" s="42" t="s">
        <v>103</v>
      </c>
      <c r="C11" s="6" t="s">
        <v>107</v>
      </c>
      <c r="D11" s="11">
        <v>5</v>
      </c>
      <c r="E11" s="10"/>
      <c r="F11" s="7">
        <f t="shared" si="0"/>
        <v>0</v>
      </c>
    </row>
    <row r="12" spans="1:6" s="4" customFormat="1" ht="29.65" customHeight="1">
      <c r="A12" s="5" t="s">
        <v>135</v>
      </c>
      <c r="B12" s="42" t="s">
        <v>104</v>
      </c>
      <c r="C12" s="6" t="s">
        <v>107</v>
      </c>
      <c r="D12" s="11">
        <v>75</v>
      </c>
      <c r="E12" s="10"/>
      <c r="F12" s="7">
        <f t="shared" si="0"/>
        <v>0</v>
      </c>
    </row>
    <row r="13" spans="1:6" s="4" customFormat="1" ht="29.65" customHeight="1">
      <c r="A13" s="5" t="s">
        <v>136</v>
      </c>
      <c r="B13" s="42" t="s">
        <v>172</v>
      </c>
      <c r="C13" s="6" t="s">
        <v>107</v>
      </c>
      <c r="D13" s="7">
        <v>158</v>
      </c>
      <c r="E13" s="10"/>
      <c r="F13" s="7">
        <f t="shared" si="0"/>
        <v>0</v>
      </c>
    </row>
    <row r="14" spans="1:6" s="4" customFormat="1" ht="29.65" customHeight="1">
      <c r="A14" s="5" t="s">
        <v>173</v>
      </c>
      <c r="B14" s="42" t="s">
        <v>105</v>
      </c>
      <c r="C14" s="6" t="s">
        <v>107</v>
      </c>
      <c r="D14" s="7">
        <v>52</v>
      </c>
      <c r="E14" s="10"/>
      <c r="F14" s="7">
        <f t="shared" si="0"/>
        <v>0</v>
      </c>
    </row>
    <row r="15" spans="1:6" s="4" customFormat="1" ht="29.65" customHeight="1">
      <c r="A15" s="5" t="s">
        <v>174</v>
      </c>
      <c r="B15" s="42" t="s">
        <v>5</v>
      </c>
      <c r="C15" s="6" t="s">
        <v>78</v>
      </c>
      <c r="D15" s="11">
        <v>25680</v>
      </c>
      <c r="E15" s="10"/>
      <c r="F15" s="7">
        <f t="shared" si="0"/>
        <v>0</v>
      </c>
    </row>
    <row r="16" spans="1:6" s="4" customFormat="1" ht="29.65" customHeight="1">
      <c r="A16" s="5" t="s">
        <v>175</v>
      </c>
      <c r="B16" s="42" t="s">
        <v>6</v>
      </c>
      <c r="C16" s="6" t="s">
        <v>79</v>
      </c>
      <c r="D16" s="7">
        <v>167</v>
      </c>
      <c r="E16" s="10"/>
      <c r="F16" s="7">
        <f t="shared" si="0"/>
        <v>0</v>
      </c>
    </row>
    <row r="17" spans="1:6" s="4" customFormat="1" ht="29.65" customHeight="1">
      <c r="A17" s="17" t="s">
        <v>176</v>
      </c>
      <c r="B17" s="46" t="s">
        <v>156</v>
      </c>
      <c r="C17" s="17"/>
      <c r="D17" s="17"/>
      <c r="E17" s="17"/>
      <c r="F17" s="17"/>
    </row>
    <row r="18" spans="1:6" s="4" customFormat="1" ht="29.65" customHeight="1">
      <c r="A18" s="5" t="s">
        <v>177</v>
      </c>
      <c r="B18" s="42" t="s">
        <v>7</v>
      </c>
      <c r="C18" s="6" t="s">
        <v>283</v>
      </c>
      <c r="D18" s="7">
        <v>36</v>
      </c>
      <c r="E18" s="10"/>
      <c r="F18" s="7">
        <f t="shared" si="0"/>
        <v>0</v>
      </c>
    </row>
    <row r="19" spans="1:6" s="4" customFormat="1" ht="29.65" customHeight="1">
      <c r="A19" s="5" t="s">
        <v>178</v>
      </c>
      <c r="B19" s="42" t="s">
        <v>8</v>
      </c>
      <c r="C19" s="6" t="s">
        <v>283</v>
      </c>
      <c r="D19" s="7">
        <v>34</v>
      </c>
      <c r="E19" s="10"/>
      <c r="F19" s="7">
        <f t="shared" si="0"/>
        <v>0</v>
      </c>
    </row>
    <row r="20" spans="1:6" s="4" customFormat="1" ht="29.65" customHeight="1">
      <c r="A20" s="5" t="s">
        <v>179</v>
      </c>
      <c r="B20" s="42" t="s">
        <v>9</v>
      </c>
      <c r="C20" s="6" t="s">
        <v>283</v>
      </c>
      <c r="D20" s="7">
        <v>28</v>
      </c>
      <c r="E20" s="10"/>
      <c r="F20" s="7">
        <f t="shared" si="0"/>
        <v>0</v>
      </c>
    </row>
    <row r="21" spans="1:6" s="4" customFormat="1" ht="29.65" customHeight="1">
      <c r="A21" s="5" t="s">
        <v>180</v>
      </c>
      <c r="B21" s="42" t="str">
        <f>UPPER("caniveau 30 x 40 Cm")</f>
        <v>CANIVEAU 30 X 40 CM</v>
      </c>
      <c r="C21" s="6" t="s">
        <v>80</v>
      </c>
      <c r="D21" s="7">
        <v>20</v>
      </c>
      <c r="E21" s="10"/>
      <c r="F21" s="7">
        <f t="shared" si="0"/>
        <v>0</v>
      </c>
    </row>
    <row r="22" spans="1:6" s="4" customFormat="1" ht="29.65" customHeight="1">
      <c r="A22" s="5" t="s">
        <v>181</v>
      </c>
      <c r="B22" s="42" t="s">
        <v>10</v>
      </c>
      <c r="C22" s="6" t="s">
        <v>80</v>
      </c>
      <c r="D22" s="7">
        <v>285</v>
      </c>
      <c r="E22" s="10"/>
      <c r="F22" s="7">
        <f t="shared" si="0"/>
        <v>0</v>
      </c>
    </row>
    <row r="23" spans="1:6" s="4" customFormat="1" ht="29.65" customHeight="1">
      <c r="A23" s="5" t="s">
        <v>182</v>
      </c>
      <c r="B23" s="42" t="s">
        <v>257</v>
      </c>
      <c r="C23" s="6" t="s">
        <v>80</v>
      </c>
      <c r="D23" s="7">
        <v>10</v>
      </c>
      <c r="E23" s="10"/>
      <c r="F23" s="7">
        <f t="shared" si="0"/>
        <v>0</v>
      </c>
    </row>
    <row r="24" spans="1:6" s="4" customFormat="1" ht="29.65" customHeight="1">
      <c r="A24" s="17" t="s">
        <v>183</v>
      </c>
      <c r="B24" s="46" t="s">
        <v>127</v>
      </c>
      <c r="C24" s="17"/>
      <c r="D24" s="17"/>
      <c r="E24" s="17"/>
      <c r="F24" s="17"/>
    </row>
    <row r="25" spans="1:6" s="4" customFormat="1" ht="29.65" customHeight="1">
      <c r="A25" s="5" t="s">
        <v>184</v>
      </c>
      <c r="B25" s="42" t="s">
        <v>11</v>
      </c>
      <c r="C25" s="6" t="s">
        <v>107</v>
      </c>
      <c r="D25" s="7">
        <v>303</v>
      </c>
      <c r="E25" s="10"/>
      <c r="F25" s="7">
        <f t="shared" si="0"/>
        <v>0</v>
      </c>
    </row>
    <row r="26" spans="1:6" s="4" customFormat="1" ht="29.65" customHeight="1">
      <c r="A26" s="5" t="s">
        <v>185</v>
      </c>
      <c r="B26" s="42" t="s">
        <v>12</v>
      </c>
      <c r="C26" s="6" t="s">
        <v>79</v>
      </c>
      <c r="D26" s="7">
        <v>1513</v>
      </c>
      <c r="E26" s="10"/>
      <c r="F26" s="7">
        <f t="shared" si="0"/>
        <v>0</v>
      </c>
    </row>
    <row r="27" spans="1:6" s="4" customFormat="1" ht="29.65" customHeight="1">
      <c r="A27" s="17" t="s">
        <v>186</v>
      </c>
      <c r="B27" s="46" t="s">
        <v>129</v>
      </c>
      <c r="C27" s="17"/>
      <c r="D27" s="17"/>
      <c r="E27" s="17"/>
      <c r="F27" s="17"/>
    </row>
    <row r="28" spans="1:6" s="4" customFormat="1" ht="29.65" customHeight="1">
      <c r="A28" s="5" t="s">
        <v>187</v>
      </c>
      <c r="B28" s="42" t="s">
        <v>98</v>
      </c>
      <c r="C28" s="6" t="s">
        <v>107</v>
      </c>
      <c r="D28" s="7">
        <v>36</v>
      </c>
      <c r="E28" s="10"/>
      <c r="F28" s="7">
        <f t="shared" si="0"/>
        <v>0</v>
      </c>
    </row>
    <row r="29" spans="1:6" s="4" customFormat="1" ht="29.65" customHeight="1">
      <c r="A29" s="5" t="s">
        <v>188</v>
      </c>
      <c r="B29" s="42" t="s">
        <v>99</v>
      </c>
      <c r="C29" s="6" t="s">
        <v>107</v>
      </c>
      <c r="D29" s="7">
        <v>190</v>
      </c>
      <c r="E29" s="10"/>
      <c r="F29" s="7">
        <f t="shared" si="0"/>
        <v>0</v>
      </c>
    </row>
    <row r="30" spans="1:6" s="4" customFormat="1" ht="29.65" customHeight="1">
      <c r="A30" s="5" t="s">
        <v>189</v>
      </c>
      <c r="B30" s="42" t="s">
        <v>100</v>
      </c>
      <c r="C30" s="6" t="s">
        <v>107</v>
      </c>
      <c r="D30" s="7">
        <v>427</v>
      </c>
      <c r="E30" s="10"/>
      <c r="F30" s="7">
        <f t="shared" si="0"/>
        <v>0</v>
      </c>
    </row>
    <row r="31" spans="1:6" s="4" customFormat="1" ht="29.65" customHeight="1">
      <c r="A31" s="5" t="s">
        <v>190</v>
      </c>
      <c r="B31" s="42" t="s">
        <v>101</v>
      </c>
      <c r="C31" s="6" t="s">
        <v>107</v>
      </c>
      <c r="D31" s="7">
        <v>28</v>
      </c>
      <c r="E31" s="10"/>
      <c r="F31" s="7">
        <f t="shared" si="0"/>
        <v>0</v>
      </c>
    </row>
    <row r="32" spans="1:6" s="4" customFormat="1" ht="29.65" customHeight="1">
      <c r="A32" s="5" t="s">
        <v>191</v>
      </c>
      <c r="B32" s="42" t="s">
        <v>102</v>
      </c>
      <c r="C32" s="6" t="s">
        <v>107</v>
      </c>
      <c r="D32" s="7">
        <v>203</v>
      </c>
      <c r="E32" s="10"/>
      <c r="F32" s="7">
        <f t="shared" si="0"/>
        <v>0</v>
      </c>
    </row>
    <row r="33" spans="1:6" s="4" customFormat="1" ht="29.65" customHeight="1">
      <c r="A33" s="5" t="s">
        <v>192</v>
      </c>
      <c r="B33" s="42" t="s">
        <v>13</v>
      </c>
      <c r="C33" s="6" t="s">
        <v>78</v>
      </c>
      <c r="D33" s="11">
        <v>86000</v>
      </c>
      <c r="E33" s="10"/>
      <c r="F33" s="7">
        <f t="shared" si="0"/>
        <v>0</v>
      </c>
    </row>
    <row r="34" spans="1:6" s="4" customFormat="1" ht="29.65" customHeight="1">
      <c r="A34" s="5" t="s">
        <v>193</v>
      </c>
      <c r="B34" s="42" t="s">
        <v>14</v>
      </c>
      <c r="C34" s="6" t="s">
        <v>79</v>
      </c>
      <c r="D34" s="7">
        <v>50</v>
      </c>
      <c r="E34" s="10"/>
      <c r="F34" s="7">
        <f t="shared" si="0"/>
        <v>0</v>
      </c>
    </row>
    <row r="35" spans="1:6" s="4" customFormat="1" ht="29.65" customHeight="1">
      <c r="A35" s="5" t="s">
        <v>194</v>
      </c>
      <c r="B35" s="42" t="s">
        <v>15</v>
      </c>
      <c r="C35" s="6" t="s">
        <v>79</v>
      </c>
      <c r="D35" s="11">
        <v>368</v>
      </c>
      <c r="E35" s="10"/>
      <c r="F35" s="7">
        <f t="shared" si="0"/>
        <v>0</v>
      </c>
    </row>
    <row r="36" spans="1:6" s="4" customFormat="1" ht="29.65" customHeight="1">
      <c r="A36" s="5" t="s">
        <v>195</v>
      </c>
      <c r="B36" s="42" t="s">
        <v>162</v>
      </c>
      <c r="C36" s="6" t="s">
        <v>79</v>
      </c>
      <c r="D36" s="11">
        <v>1034</v>
      </c>
      <c r="E36" s="10"/>
      <c r="F36" s="7">
        <f t="shared" si="0"/>
        <v>0</v>
      </c>
    </row>
    <row r="37" spans="1:6" s="4" customFormat="1" ht="29.65" customHeight="1">
      <c r="A37" s="5" t="s">
        <v>196</v>
      </c>
      <c r="B37" s="42" t="s">
        <v>821</v>
      </c>
      <c r="C37" s="6" t="s">
        <v>79</v>
      </c>
      <c r="D37" s="11">
        <v>131</v>
      </c>
      <c r="E37" s="10"/>
      <c r="F37" s="7">
        <f t="shared" si="0"/>
        <v>0</v>
      </c>
    </row>
    <row r="38" spans="1:6" s="4" customFormat="1" ht="29.65" customHeight="1">
      <c r="A38" s="5" t="s">
        <v>197</v>
      </c>
      <c r="B38" s="42" t="s">
        <v>16</v>
      </c>
      <c r="C38" s="6" t="s">
        <v>79</v>
      </c>
      <c r="D38" s="7">
        <v>1</v>
      </c>
      <c r="E38" s="10"/>
      <c r="F38" s="7">
        <f t="shared" si="0"/>
        <v>0</v>
      </c>
    </row>
    <row r="39" spans="1:6" s="4" customFormat="1" ht="29.65" customHeight="1">
      <c r="A39" s="5" t="s">
        <v>198</v>
      </c>
      <c r="B39" s="42" t="s">
        <v>17</v>
      </c>
      <c r="C39" s="6" t="s">
        <v>80</v>
      </c>
      <c r="D39" s="7">
        <v>30</v>
      </c>
      <c r="E39" s="10"/>
      <c r="F39" s="7">
        <f t="shared" si="0"/>
        <v>0</v>
      </c>
    </row>
    <row r="40" spans="1:6" s="4" customFormat="1" ht="29.65" customHeight="1">
      <c r="A40" s="17" t="s">
        <v>199</v>
      </c>
      <c r="B40" s="46" t="s">
        <v>130</v>
      </c>
      <c r="C40" s="17"/>
      <c r="D40" s="17"/>
      <c r="E40" s="17"/>
      <c r="F40" s="17"/>
    </row>
    <row r="41" spans="1:6" s="4" customFormat="1" ht="29.65" customHeight="1">
      <c r="A41" s="5" t="s">
        <v>200</v>
      </c>
      <c r="B41" s="43" t="s">
        <v>832</v>
      </c>
      <c r="C41" s="6" t="s">
        <v>79</v>
      </c>
      <c r="D41" s="10">
        <v>551</v>
      </c>
      <c r="E41" s="10"/>
      <c r="F41" s="7">
        <f t="shared" si="0"/>
        <v>0</v>
      </c>
    </row>
    <row r="42" spans="1:6" s="4" customFormat="1" ht="29.65" customHeight="1">
      <c r="A42" s="5" t="s">
        <v>201</v>
      </c>
      <c r="B42" s="42" t="s">
        <v>18</v>
      </c>
      <c r="C42" s="6" t="s">
        <v>79</v>
      </c>
      <c r="D42" s="10">
        <v>55</v>
      </c>
      <c r="E42" s="10"/>
      <c r="F42" s="7">
        <f t="shared" si="0"/>
        <v>0</v>
      </c>
    </row>
    <row r="43" spans="1:6" s="4" customFormat="1" ht="29.65" customHeight="1">
      <c r="A43" s="5" t="s">
        <v>202</v>
      </c>
      <c r="B43" s="43" t="s">
        <v>19</v>
      </c>
      <c r="C43" s="6" t="s">
        <v>79</v>
      </c>
      <c r="D43" s="10">
        <v>932</v>
      </c>
      <c r="E43" s="10"/>
      <c r="F43" s="7">
        <f t="shared" si="0"/>
        <v>0</v>
      </c>
    </row>
    <row r="44" spans="1:6" s="4" customFormat="1" ht="29.65" customHeight="1">
      <c r="A44" s="5" t="s">
        <v>203</v>
      </c>
      <c r="B44" s="43" t="s">
        <v>842</v>
      </c>
      <c r="C44" s="6" t="s">
        <v>79</v>
      </c>
      <c r="D44" s="10">
        <v>1150</v>
      </c>
      <c r="E44" s="10"/>
      <c r="F44" s="7">
        <f t="shared" si="0"/>
        <v>0</v>
      </c>
    </row>
    <row r="45" spans="1:6" s="4" customFormat="1" ht="29.65" customHeight="1">
      <c r="A45" s="5" t="s">
        <v>204</v>
      </c>
      <c r="B45" s="43" t="s">
        <v>261</v>
      </c>
      <c r="C45" s="6" t="s">
        <v>79</v>
      </c>
      <c r="D45" s="10">
        <v>434</v>
      </c>
      <c r="E45" s="10"/>
      <c r="F45" s="7">
        <f t="shared" si="0"/>
        <v>0</v>
      </c>
    </row>
    <row r="46" spans="1:6" s="4" customFormat="1" ht="29.65" customHeight="1">
      <c r="A46" s="5" t="s">
        <v>258</v>
      </c>
      <c r="B46" s="43" t="s">
        <v>262</v>
      </c>
      <c r="C46" s="6" t="s">
        <v>79</v>
      </c>
      <c r="D46" s="10">
        <v>273</v>
      </c>
      <c r="E46" s="10"/>
      <c r="F46" s="7">
        <f t="shared" si="0"/>
        <v>0</v>
      </c>
    </row>
    <row r="47" spans="1:6" s="4" customFormat="1" ht="29.65" customHeight="1">
      <c r="A47" s="5" t="s">
        <v>259</v>
      </c>
      <c r="B47" s="42" t="s">
        <v>163</v>
      </c>
      <c r="C47" s="6" t="s">
        <v>79</v>
      </c>
      <c r="D47" s="10">
        <v>317</v>
      </c>
      <c r="E47" s="10"/>
      <c r="F47" s="7">
        <f t="shared" si="0"/>
        <v>0</v>
      </c>
    </row>
    <row r="48" spans="1:6" s="4" customFormat="1" ht="29.65" customHeight="1">
      <c r="A48" s="5" t="s">
        <v>260</v>
      </c>
      <c r="B48" s="42" t="s">
        <v>164</v>
      </c>
      <c r="C48" s="6" t="s">
        <v>79</v>
      </c>
      <c r="D48" s="10">
        <v>40</v>
      </c>
      <c r="E48" s="10"/>
      <c r="F48" s="7">
        <f t="shared" si="0"/>
        <v>0</v>
      </c>
    </row>
    <row r="49" spans="1:6" s="4" customFormat="1" ht="29.65" customHeight="1">
      <c r="A49" s="17" t="s">
        <v>205</v>
      </c>
      <c r="B49" s="46" t="s">
        <v>131</v>
      </c>
      <c r="C49" s="17"/>
      <c r="D49" s="17"/>
      <c r="E49" s="17"/>
      <c r="F49" s="17"/>
    </row>
    <row r="50" spans="1:6" s="4" customFormat="1" ht="29.65" customHeight="1">
      <c r="A50" s="5" t="s">
        <v>206</v>
      </c>
      <c r="B50" s="42" t="s">
        <v>20</v>
      </c>
      <c r="C50" s="6" t="s">
        <v>79</v>
      </c>
      <c r="D50" s="7">
        <v>4340</v>
      </c>
      <c r="E50" s="10"/>
      <c r="F50" s="7">
        <f t="shared" si="0"/>
        <v>0</v>
      </c>
    </row>
    <row r="51" spans="1:6" s="4" customFormat="1" ht="29.65" customHeight="1">
      <c r="A51" s="5" t="s">
        <v>207</v>
      </c>
      <c r="B51" s="42" t="s">
        <v>21</v>
      </c>
      <c r="C51" s="6" t="s">
        <v>79</v>
      </c>
      <c r="D51" s="7">
        <v>5930</v>
      </c>
      <c r="E51" s="10"/>
      <c r="F51" s="7">
        <f t="shared" si="0"/>
        <v>0</v>
      </c>
    </row>
    <row r="52" spans="1:6" s="4" customFormat="1" ht="29.65" customHeight="1">
      <c r="A52" s="17" t="s">
        <v>208</v>
      </c>
      <c r="B52" s="46" t="s">
        <v>132</v>
      </c>
      <c r="C52" s="17"/>
      <c r="D52" s="17"/>
      <c r="E52" s="17"/>
      <c r="F52" s="17"/>
    </row>
    <row r="53" spans="1:6" s="4" customFormat="1" ht="29.65" customHeight="1">
      <c r="A53" s="5" t="s">
        <v>209</v>
      </c>
      <c r="B53" s="42" t="s">
        <v>23</v>
      </c>
      <c r="C53" s="6" t="s">
        <v>80</v>
      </c>
      <c r="D53" s="7">
        <v>633</v>
      </c>
      <c r="E53" s="10"/>
      <c r="F53" s="7">
        <f t="shared" si="0"/>
        <v>0</v>
      </c>
    </row>
    <row r="54" spans="1:6" s="4" customFormat="1" ht="29.65" customHeight="1">
      <c r="A54" s="5" t="s">
        <v>210</v>
      </c>
      <c r="B54" s="42" t="s">
        <v>24</v>
      </c>
      <c r="C54" s="6" t="s">
        <v>79</v>
      </c>
      <c r="D54" s="7">
        <v>18</v>
      </c>
      <c r="E54" s="10"/>
      <c r="F54" s="7">
        <f t="shared" si="0"/>
        <v>0</v>
      </c>
    </row>
    <row r="55" spans="1:6" s="4" customFormat="1" ht="29.65" customHeight="1">
      <c r="A55" s="5" t="s">
        <v>211</v>
      </c>
      <c r="B55" s="42" t="s">
        <v>25</v>
      </c>
      <c r="C55" s="6" t="s">
        <v>283</v>
      </c>
      <c r="D55" s="7">
        <v>1</v>
      </c>
      <c r="E55" s="10"/>
      <c r="F55" s="7">
        <f t="shared" si="0"/>
        <v>0</v>
      </c>
    </row>
    <row r="56" spans="1:6" s="4" customFormat="1" ht="30.6" customHeight="1">
      <c r="A56" s="5" t="s">
        <v>212</v>
      </c>
      <c r="B56" s="43" t="s">
        <v>22</v>
      </c>
      <c r="C56" s="6" t="s">
        <v>283</v>
      </c>
      <c r="D56" s="7">
        <v>1</v>
      </c>
      <c r="E56" s="10"/>
      <c r="F56" s="7">
        <f t="shared" si="0"/>
        <v>0</v>
      </c>
    </row>
    <row r="57" spans="1:6" s="4" customFormat="1" ht="29.65" customHeight="1">
      <c r="A57" s="3" t="s">
        <v>700</v>
      </c>
      <c r="B57" s="20" t="s">
        <v>263</v>
      </c>
      <c r="C57" s="3"/>
      <c r="D57" s="3"/>
      <c r="E57" s="3"/>
      <c r="F57" s="3"/>
    </row>
    <row r="58" spans="1:6" s="4" customFormat="1" ht="29.65" customHeight="1">
      <c r="A58" s="17" t="s">
        <v>701</v>
      </c>
      <c r="B58" s="46" t="s">
        <v>122</v>
      </c>
      <c r="C58" s="17"/>
      <c r="D58" s="17"/>
      <c r="E58" s="17"/>
      <c r="F58" s="17"/>
    </row>
    <row r="59" spans="1:6" s="4" customFormat="1" ht="29.65" customHeight="1">
      <c r="A59" s="5" t="s">
        <v>702</v>
      </c>
      <c r="B59" s="42" t="s">
        <v>1</v>
      </c>
      <c r="C59" s="6" t="s">
        <v>264</v>
      </c>
      <c r="D59" s="7">
        <v>232</v>
      </c>
      <c r="E59" s="7"/>
      <c r="F59" s="7">
        <f t="shared" ref="F59:F74" si="1">+D59*E59</f>
        <v>0</v>
      </c>
    </row>
    <row r="60" spans="1:6" s="4" customFormat="1" ht="29.65" customHeight="1">
      <c r="A60" s="5" t="s">
        <v>703</v>
      </c>
      <c r="B60" s="42" t="s">
        <v>2</v>
      </c>
      <c r="C60" s="6" t="s">
        <v>264</v>
      </c>
      <c r="D60" s="7">
        <v>232</v>
      </c>
      <c r="E60" s="7"/>
      <c r="F60" s="7">
        <f t="shared" si="1"/>
        <v>0</v>
      </c>
    </row>
    <row r="61" spans="1:6" s="4" customFormat="1" ht="29.65" customHeight="1">
      <c r="A61" s="17" t="s">
        <v>704</v>
      </c>
      <c r="B61" s="46" t="s">
        <v>265</v>
      </c>
      <c r="C61" s="17"/>
      <c r="D61" s="17"/>
      <c r="E61" s="17"/>
      <c r="F61" s="17"/>
    </row>
    <row r="62" spans="1:6" s="4" customFormat="1" ht="29.65" customHeight="1">
      <c r="A62" s="5" t="s">
        <v>705</v>
      </c>
      <c r="B62" s="42" t="s">
        <v>3</v>
      </c>
      <c r="C62" s="6" t="s">
        <v>264</v>
      </c>
      <c r="D62" s="7">
        <v>1.5</v>
      </c>
      <c r="E62" s="7"/>
      <c r="F62" s="7">
        <f t="shared" si="1"/>
        <v>0</v>
      </c>
    </row>
    <row r="63" spans="1:6" s="4" customFormat="1" ht="29.65" customHeight="1">
      <c r="A63" s="5" t="s">
        <v>706</v>
      </c>
      <c r="B63" s="42" t="s">
        <v>4</v>
      </c>
      <c r="C63" s="6" t="s">
        <v>264</v>
      </c>
      <c r="D63" s="7">
        <v>15</v>
      </c>
      <c r="E63" s="7"/>
      <c r="F63" s="7">
        <f t="shared" si="1"/>
        <v>0</v>
      </c>
    </row>
    <row r="64" spans="1:6" s="4" customFormat="1" ht="29.65" customHeight="1">
      <c r="A64" s="5" t="s">
        <v>707</v>
      </c>
      <c r="B64" s="42" t="s">
        <v>266</v>
      </c>
      <c r="C64" s="6" t="s">
        <v>264</v>
      </c>
      <c r="D64" s="7">
        <v>6</v>
      </c>
      <c r="E64" s="7"/>
      <c r="F64" s="7">
        <f t="shared" si="1"/>
        <v>0</v>
      </c>
    </row>
    <row r="65" spans="1:6" s="4" customFormat="1" ht="29.65" customHeight="1">
      <c r="A65" s="5" t="s">
        <v>708</v>
      </c>
      <c r="B65" s="42" t="s">
        <v>267</v>
      </c>
      <c r="C65" s="6" t="s">
        <v>264</v>
      </c>
      <c r="D65" s="7">
        <v>17</v>
      </c>
      <c r="E65" s="7"/>
      <c r="F65" s="7">
        <f t="shared" si="1"/>
        <v>0</v>
      </c>
    </row>
    <row r="66" spans="1:6" s="4" customFormat="1" ht="28.5" customHeight="1">
      <c r="A66" s="5" t="s">
        <v>709</v>
      </c>
      <c r="B66" s="42" t="s">
        <v>268</v>
      </c>
      <c r="C66" s="6" t="s">
        <v>264</v>
      </c>
      <c r="D66" s="7">
        <v>49</v>
      </c>
      <c r="E66" s="7"/>
      <c r="F66" s="7">
        <f t="shared" si="1"/>
        <v>0</v>
      </c>
    </row>
    <row r="67" spans="1:6" s="4" customFormat="1" ht="29.65" customHeight="1">
      <c r="A67" s="5" t="s">
        <v>710</v>
      </c>
      <c r="B67" s="42" t="s">
        <v>5</v>
      </c>
      <c r="C67" s="6" t="s">
        <v>78</v>
      </c>
      <c r="D67" s="7">
        <v>6110</v>
      </c>
      <c r="E67" s="7"/>
      <c r="F67" s="7">
        <f t="shared" si="1"/>
        <v>0</v>
      </c>
    </row>
    <row r="68" spans="1:6" s="4" customFormat="1" ht="29.65" customHeight="1">
      <c r="A68" s="17" t="s">
        <v>711</v>
      </c>
      <c r="B68" s="46" t="s">
        <v>269</v>
      </c>
      <c r="C68" s="17"/>
      <c r="D68" s="17"/>
      <c r="E68" s="17"/>
      <c r="F68" s="17"/>
    </row>
    <row r="69" spans="1:6" s="4" customFormat="1" ht="29.65" customHeight="1">
      <c r="A69" s="5" t="s">
        <v>712</v>
      </c>
      <c r="B69" s="42" t="s">
        <v>270</v>
      </c>
      <c r="C69" s="6" t="s">
        <v>79</v>
      </c>
      <c r="D69" s="7">
        <v>488</v>
      </c>
      <c r="E69" s="7"/>
      <c r="F69" s="7">
        <f t="shared" si="1"/>
        <v>0</v>
      </c>
    </row>
    <row r="70" spans="1:6" s="4" customFormat="1" ht="29.65" customHeight="1">
      <c r="A70" s="17" t="s">
        <v>713</v>
      </c>
      <c r="B70" s="46" t="s">
        <v>131</v>
      </c>
      <c r="C70" s="17"/>
      <c r="D70" s="17"/>
      <c r="E70" s="17"/>
      <c r="F70" s="17"/>
    </row>
    <row r="71" spans="1:6" s="4" customFormat="1" ht="29.65" customHeight="1">
      <c r="A71" s="5" t="s">
        <v>714</v>
      </c>
      <c r="B71" s="42" t="s">
        <v>271</v>
      </c>
      <c r="C71" s="6" t="s">
        <v>79</v>
      </c>
      <c r="D71" s="7">
        <v>1040</v>
      </c>
      <c r="E71" s="7"/>
      <c r="F71" s="7">
        <f t="shared" si="1"/>
        <v>0</v>
      </c>
    </row>
    <row r="72" spans="1:6" s="4" customFormat="1" ht="29.65" customHeight="1">
      <c r="A72" s="17" t="s">
        <v>715</v>
      </c>
      <c r="B72" s="46" t="s">
        <v>132</v>
      </c>
      <c r="C72" s="17"/>
      <c r="D72" s="17"/>
      <c r="E72" s="17"/>
      <c r="F72" s="17"/>
    </row>
    <row r="73" spans="1:6" s="4" customFormat="1" ht="29.65" customHeight="1">
      <c r="A73" s="5" t="s">
        <v>716</v>
      </c>
      <c r="B73" s="42" t="s">
        <v>818</v>
      </c>
      <c r="C73" s="6" t="s">
        <v>283</v>
      </c>
      <c r="D73" s="7">
        <v>3</v>
      </c>
      <c r="E73" s="7"/>
      <c r="F73" s="7">
        <f t="shared" ref="F73" si="2">+D73*E73</f>
        <v>0</v>
      </c>
    </row>
    <row r="74" spans="1:6" s="4" customFormat="1" ht="29.65" customHeight="1">
      <c r="A74" s="5" t="s">
        <v>817</v>
      </c>
      <c r="B74" s="43" t="s">
        <v>843</v>
      </c>
      <c r="C74" s="6" t="s">
        <v>80</v>
      </c>
      <c r="D74" s="7">
        <v>346</v>
      </c>
      <c r="E74" s="7"/>
      <c r="F74" s="7">
        <f t="shared" si="1"/>
        <v>0</v>
      </c>
    </row>
    <row r="75" spans="1:6" s="4" customFormat="1" ht="28.15" customHeight="1">
      <c r="A75" s="47" t="s">
        <v>272</v>
      </c>
      <c r="B75" s="48"/>
      <c r="C75" s="49"/>
      <c r="D75" s="50"/>
      <c r="E75" s="50"/>
      <c r="F75" s="38">
        <f>SUM(F6:F74)</f>
        <v>0</v>
      </c>
    </row>
    <row r="76" spans="1:6" s="4" customFormat="1" ht="29.65" customHeight="1">
      <c r="A76" s="3" t="s">
        <v>273</v>
      </c>
      <c r="B76" s="20" t="s">
        <v>718</v>
      </c>
      <c r="C76" s="3"/>
      <c r="D76" s="3"/>
      <c r="E76" s="3"/>
      <c r="F76" s="3"/>
    </row>
    <row r="77" spans="1:6" s="4" customFormat="1" ht="29.65" customHeight="1">
      <c r="A77" s="17"/>
      <c r="B77" s="46" t="s">
        <v>274</v>
      </c>
      <c r="C77" s="17"/>
      <c r="D77" s="17"/>
      <c r="E77" s="17"/>
      <c r="F77" s="17"/>
    </row>
    <row r="78" spans="1:6" s="4" customFormat="1" ht="28.5" customHeight="1">
      <c r="A78" s="5" t="s">
        <v>275</v>
      </c>
      <c r="B78" s="42" t="s">
        <v>276</v>
      </c>
      <c r="C78" s="6" t="s">
        <v>79</v>
      </c>
      <c r="D78" s="7">
        <v>2200</v>
      </c>
      <c r="E78" s="7"/>
      <c r="F78" s="7">
        <f>E78*D78</f>
        <v>0</v>
      </c>
    </row>
    <row r="79" spans="1:6" s="4" customFormat="1" ht="28.5" customHeight="1">
      <c r="A79" s="5" t="s">
        <v>277</v>
      </c>
      <c r="B79" s="42" t="s">
        <v>278</v>
      </c>
      <c r="C79" s="6" t="s">
        <v>79</v>
      </c>
      <c r="D79" s="7">
        <v>2200</v>
      </c>
      <c r="E79" s="7"/>
      <c r="F79" s="7">
        <f t="shared" ref="F79:F92" si="3">E79*D79</f>
        <v>0</v>
      </c>
    </row>
    <row r="80" spans="1:6" s="4" customFormat="1" ht="28.5" customHeight="1">
      <c r="A80" s="5" t="s">
        <v>279</v>
      </c>
      <c r="B80" s="42" t="s">
        <v>280</v>
      </c>
      <c r="C80" s="6" t="s">
        <v>80</v>
      </c>
      <c r="D80" s="7">
        <v>620</v>
      </c>
      <c r="E80" s="7"/>
      <c r="F80" s="7">
        <f t="shared" si="3"/>
        <v>0</v>
      </c>
    </row>
    <row r="81" spans="1:6" s="4" customFormat="1" ht="28.5" customHeight="1">
      <c r="A81" s="5" t="s">
        <v>281</v>
      </c>
      <c r="B81" s="42" t="s">
        <v>282</v>
      </c>
      <c r="C81" s="6" t="s">
        <v>283</v>
      </c>
      <c r="D81" s="7">
        <v>16</v>
      </c>
      <c r="E81" s="7"/>
      <c r="F81" s="7">
        <f t="shared" si="3"/>
        <v>0</v>
      </c>
    </row>
    <row r="82" spans="1:6" s="4" customFormat="1" ht="28.5" customHeight="1">
      <c r="A82" s="5" t="s">
        <v>284</v>
      </c>
      <c r="B82" s="42" t="s">
        <v>285</v>
      </c>
      <c r="C82" s="6" t="s">
        <v>79</v>
      </c>
      <c r="D82" s="7">
        <v>2010</v>
      </c>
      <c r="E82" s="7"/>
      <c r="F82" s="7">
        <f t="shared" si="3"/>
        <v>0</v>
      </c>
    </row>
    <row r="83" spans="1:6" s="4" customFormat="1" ht="28.5" customHeight="1">
      <c r="A83" s="5" t="s">
        <v>286</v>
      </c>
      <c r="B83" s="42" t="s">
        <v>287</v>
      </c>
      <c r="C83" s="6" t="s">
        <v>79</v>
      </c>
      <c r="D83" s="7">
        <v>2010</v>
      </c>
      <c r="E83" s="7"/>
      <c r="F83" s="7">
        <f t="shared" si="3"/>
        <v>0</v>
      </c>
    </row>
    <row r="84" spans="1:6" s="4" customFormat="1" ht="29.65" customHeight="1">
      <c r="A84" s="17"/>
      <c r="B84" s="46" t="s">
        <v>288</v>
      </c>
      <c r="C84" s="17"/>
      <c r="D84" s="17"/>
      <c r="E84" s="17"/>
      <c r="F84" s="17">
        <f t="shared" si="3"/>
        <v>0</v>
      </c>
    </row>
    <row r="85" spans="1:6" s="4" customFormat="1" ht="28.5" customHeight="1">
      <c r="A85" s="5" t="s">
        <v>289</v>
      </c>
      <c r="B85" s="42" t="s">
        <v>290</v>
      </c>
      <c r="C85" s="6" t="s">
        <v>79</v>
      </c>
      <c r="D85" s="7">
        <v>190</v>
      </c>
      <c r="E85" s="7"/>
      <c r="F85" s="7">
        <f t="shared" si="3"/>
        <v>0</v>
      </c>
    </row>
    <row r="86" spans="1:6" s="4" customFormat="1" ht="28.5" customHeight="1">
      <c r="A86" s="5" t="s">
        <v>291</v>
      </c>
      <c r="B86" s="42" t="s">
        <v>292</v>
      </c>
      <c r="C86" s="6" t="s">
        <v>79</v>
      </c>
      <c r="D86" s="7">
        <v>2010</v>
      </c>
      <c r="E86" s="7"/>
      <c r="F86" s="7">
        <f t="shared" si="3"/>
        <v>0</v>
      </c>
    </row>
    <row r="87" spans="1:6" s="4" customFormat="1" ht="28.5" customHeight="1">
      <c r="A87" s="5" t="s">
        <v>293</v>
      </c>
      <c r="B87" s="42" t="s">
        <v>294</v>
      </c>
      <c r="C87" s="6" t="s">
        <v>79</v>
      </c>
      <c r="D87" s="7">
        <v>12</v>
      </c>
      <c r="E87" s="7"/>
      <c r="F87" s="7">
        <f t="shared" si="3"/>
        <v>0</v>
      </c>
    </row>
    <row r="88" spans="1:6" s="4" customFormat="1" ht="28.5" customHeight="1">
      <c r="A88" s="5" t="s">
        <v>295</v>
      </c>
      <c r="B88" s="42" t="s">
        <v>296</v>
      </c>
      <c r="C88" s="6" t="s">
        <v>79</v>
      </c>
      <c r="D88" s="7">
        <v>120</v>
      </c>
      <c r="E88" s="7"/>
      <c r="F88" s="7">
        <f t="shared" si="3"/>
        <v>0</v>
      </c>
    </row>
    <row r="89" spans="1:6" s="4" customFormat="1" ht="28.5" customHeight="1">
      <c r="A89" s="5" t="s">
        <v>297</v>
      </c>
      <c r="B89" s="42" t="s">
        <v>298</v>
      </c>
      <c r="C89" s="6" t="s">
        <v>80</v>
      </c>
      <c r="D89" s="7">
        <v>620</v>
      </c>
      <c r="E89" s="7"/>
      <c r="F89" s="7">
        <f t="shared" si="3"/>
        <v>0</v>
      </c>
    </row>
    <row r="90" spans="1:6" s="4" customFormat="1" ht="29.65" customHeight="1">
      <c r="A90" s="17"/>
      <c r="B90" s="46" t="s">
        <v>299</v>
      </c>
      <c r="C90" s="17"/>
      <c r="D90" s="17"/>
      <c r="E90" s="17"/>
      <c r="F90" s="17">
        <f t="shared" si="3"/>
        <v>0</v>
      </c>
    </row>
    <row r="91" spans="1:6" s="4" customFormat="1" ht="28.5" customHeight="1">
      <c r="A91" s="5" t="s">
        <v>300</v>
      </c>
      <c r="B91" s="42" t="s">
        <v>301</v>
      </c>
      <c r="C91" s="6" t="s">
        <v>79</v>
      </c>
      <c r="D91" s="7">
        <v>2010</v>
      </c>
      <c r="E91" s="7"/>
      <c r="F91" s="7">
        <f t="shared" si="3"/>
        <v>0</v>
      </c>
    </row>
    <row r="92" spans="1:6" s="4" customFormat="1" ht="28.5" customHeight="1">
      <c r="A92" s="5" t="s">
        <v>302</v>
      </c>
      <c r="B92" s="42" t="s">
        <v>303</v>
      </c>
      <c r="C92" s="6" t="s">
        <v>80</v>
      </c>
      <c r="D92" s="7">
        <v>410</v>
      </c>
      <c r="E92" s="7"/>
      <c r="F92" s="7">
        <f t="shared" si="3"/>
        <v>0</v>
      </c>
    </row>
    <row r="93" spans="1:6" s="4" customFormat="1" ht="24" customHeight="1">
      <c r="A93" s="47" t="s">
        <v>304</v>
      </c>
      <c r="B93" s="48"/>
      <c r="C93" s="49"/>
      <c r="D93" s="49"/>
      <c r="E93" s="38"/>
      <c r="F93" s="38">
        <f>SUM(F78:F92)</f>
        <v>0</v>
      </c>
    </row>
    <row r="94" spans="1:6" s="4" customFormat="1" ht="29.65" customHeight="1">
      <c r="A94" s="3" t="s">
        <v>305</v>
      </c>
      <c r="B94" s="20" t="s">
        <v>719</v>
      </c>
      <c r="C94" s="3"/>
      <c r="D94" s="3"/>
      <c r="E94" s="3"/>
      <c r="F94" s="3"/>
    </row>
    <row r="95" spans="1:6" s="4" customFormat="1" ht="35.1" customHeight="1">
      <c r="A95" s="3" t="s">
        <v>306</v>
      </c>
      <c r="B95" s="20"/>
      <c r="C95" s="14"/>
      <c r="D95" s="14"/>
      <c r="E95" s="8"/>
      <c r="F95" s="8"/>
    </row>
    <row r="96" spans="1:6" s="4" customFormat="1" ht="29.65" customHeight="1">
      <c r="A96" s="17"/>
      <c r="B96" s="46" t="s">
        <v>307</v>
      </c>
      <c r="C96" s="17"/>
      <c r="D96" s="17"/>
      <c r="E96" s="17"/>
      <c r="F96" s="17"/>
    </row>
    <row r="97" spans="1:6" s="4" customFormat="1" ht="28.5" customHeight="1">
      <c r="A97" s="5" t="s">
        <v>308</v>
      </c>
      <c r="B97" s="42" t="s">
        <v>309</v>
      </c>
      <c r="C97" s="6" t="s">
        <v>79</v>
      </c>
      <c r="D97" s="7">
        <v>162</v>
      </c>
      <c r="E97" s="7"/>
      <c r="F97" s="7">
        <f t="shared" ref="F97:F105" si="4">E97*D97</f>
        <v>0</v>
      </c>
    </row>
    <row r="98" spans="1:6" s="4" customFormat="1" ht="28.5" customHeight="1">
      <c r="A98" s="5" t="s">
        <v>310</v>
      </c>
      <c r="B98" s="42" t="s">
        <v>311</v>
      </c>
      <c r="C98" s="6" t="s">
        <v>79</v>
      </c>
      <c r="D98" s="7">
        <v>2315</v>
      </c>
      <c r="E98" s="7"/>
      <c r="F98" s="7">
        <f t="shared" si="4"/>
        <v>0</v>
      </c>
    </row>
    <row r="99" spans="1:6" s="4" customFormat="1" ht="29.65" customHeight="1">
      <c r="A99" s="17"/>
      <c r="B99" s="46" t="s">
        <v>312</v>
      </c>
      <c r="C99" s="17"/>
      <c r="D99" s="17"/>
      <c r="E99" s="17"/>
      <c r="F99" s="17">
        <f t="shared" si="4"/>
        <v>0</v>
      </c>
    </row>
    <row r="100" spans="1:6" s="4" customFormat="1" ht="28.5" customHeight="1">
      <c r="A100" s="5" t="s">
        <v>313</v>
      </c>
      <c r="B100" s="42" t="s">
        <v>314</v>
      </c>
      <c r="C100" s="6" t="s">
        <v>79</v>
      </c>
      <c r="D100" s="7">
        <v>750</v>
      </c>
      <c r="E100" s="7"/>
      <c r="F100" s="7">
        <f t="shared" si="4"/>
        <v>0</v>
      </c>
    </row>
    <row r="101" spans="1:6" s="4" customFormat="1" ht="28.5" customHeight="1">
      <c r="A101" s="5" t="s">
        <v>315</v>
      </c>
      <c r="B101" s="42" t="s">
        <v>316</v>
      </c>
      <c r="C101" s="6" t="s">
        <v>80</v>
      </c>
      <c r="D101" s="7">
        <v>20</v>
      </c>
      <c r="E101" s="7"/>
      <c r="F101" s="7">
        <f t="shared" si="4"/>
        <v>0</v>
      </c>
    </row>
    <row r="102" spans="1:6" s="4" customFormat="1" ht="28.5" customHeight="1">
      <c r="A102" s="5" t="s">
        <v>317</v>
      </c>
      <c r="B102" s="42" t="s">
        <v>318</v>
      </c>
      <c r="C102" s="6" t="s">
        <v>80</v>
      </c>
      <c r="D102" s="7">
        <v>1150</v>
      </c>
      <c r="E102" s="7"/>
      <c r="F102" s="7">
        <f t="shared" si="4"/>
        <v>0</v>
      </c>
    </row>
    <row r="103" spans="1:6" s="4" customFormat="1" ht="29.65" customHeight="1">
      <c r="A103" s="17"/>
      <c r="B103" s="46" t="s">
        <v>319</v>
      </c>
      <c r="C103" s="17"/>
      <c r="D103" s="17"/>
      <c r="E103" s="17"/>
      <c r="F103" s="17">
        <f t="shared" si="4"/>
        <v>0</v>
      </c>
    </row>
    <row r="104" spans="1:6" s="4" customFormat="1" ht="28.5" customHeight="1">
      <c r="A104" s="5" t="s">
        <v>320</v>
      </c>
      <c r="B104" s="42" t="s">
        <v>321</v>
      </c>
      <c r="C104" s="6" t="s">
        <v>80</v>
      </c>
      <c r="D104" s="7">
        <v>180</v>
      </c>
      <c r="E104" s="7"/>
      <c r="F104" s="7">
        <f t="shared" si="4"/>
        <v>0</v>
      </c>
    </row>
    <row r="105" spans="1:6" s="4" customFormat="1" ht="28.5" customHeight="1">
      <c r="A105" s="5" t="s">
        <v>322</v>
      </c>
      <c r="B105" s="42" t="s">
        <v>323</v>
      </c>
      <c r="C105" s="6" t="s">
        <v>79</v>
      </c>
      <c r="D105" s="7">
        <v>13</v>
      </c>
      <c r="E105" s="7"/>
      <c r="F105" s="7">
        <f t="shared" si="4"/>
        <v>0</v>
      </c>
    </row>
    <row r="106" spans="1:6" s="4" customFormat="1" ht="24" customHeight="1">
      <c r="A106" s="47" t="s">
        <v>324</v>
      </c>
      <c r="B106" s="48"/>
      <c r="C106" s="49"/>
      <c r="D106" s="49"/>
      <c r="E106" s="38"/>
      <c r="F106" s="38">
        <f>SUM(F97:F105)</f>
        <v>0</v>
      </c>
    </row>
    <row r="107" spans="1:6" s="4" customFormat="1" ht="29.65" customHeight="1">
      <c r="A107" s="3" t="s">
        <v>325</v>
      </c>
      <c r="B107" s="20" t="s">
        <v>720</v>
      </c>
      <c r="C107" s="3"/>
      <c r="D107" s="3"/>
      <c r="E107" s="3"/>
      <c r="F107" s="3"/>
    </row>
    <row r="108" spans="1:6" s="4" customFormat="1" ht="29.65" customHeight="1">
      <c r="A108" s="17" t="s">
        <v>326</v>
      </c>
      <c r="B108" s="46"/>
      <c r="C108" s="17"/>
      <c r="D108" s="17"/>
      <c r="E108" s="17"/>
      <c r="F108" s="17"/>
    </row>
    <row r="109" spans="1:6" s="4" customFormat="1" ht="28.5" customHeight="1">
      <c r="A109" s="5" t="s">
        <v>327</v>
      </c>
      <c r="B109" s="42" t="s">
        <v>328</v>
      </c>
      <c r="C109" s="6" t="s">
        <v>79</v>
      </c>
      <c r="D109" s="7">
        <v>60</v>
      </c>
      <c r="E109" s="7"/>
      <c r="F109" s="7">
        <f t="shared" ref="F109:F122" si="5">E109*D109</f>
        <v>0</v>
      </c>
    </row>
    <row r="110" spans="1:6" s="4" customFormat="1" ht="28.5" customHeight="1">
      <c r="A110" s="5" t="s">
        <v>329</v>
      </c>
      <c r="B110" s="42" t="s">
        <v>330</v>
      </c>
      <c r="C110" s="6" t="s">
        <v>79</v>
      </c>
      <c r="D110" s="7">
        <v>6</v>
      </c>
      <c r="E110" s="7"/>
      <c r="F110" s="7">
        <f t="shared" si="5"/>
        <v>0</v>
      </c>
    </row>
    <row r="111" spans="1:6" s="4" customFormat="1" ht="28.5" customHeight="1">
      <c r="A111" s="5" t="s">
        <v>331</v>
      </c>
      <c r="B111" s="42" t="s">
        <v>332</v>
      </c>
      <c r="C111" s="6" t="s">
        <v>79</v>
      </c>
      <c r="D111" s="7">
        <v>32</v>
      </c>
      <c r="E111" s="7"/>
      <c r="F111" s="7">
        <f t="shared" si="5"/>
        <v>0</v>
      </c>
    </row>
    <row r="112" spans="1:6" s="4" customFormat="1" ht="28.5" customHeight="1">
      <c r="A112" s="5" t="s">
        <v>333</v>
      </c>
      <c r="B112" s="42" t="s">
        <v>334</v>
      </c>
      <c r="C112" s="6" t="s">
        <v>79</v>
      </c>
      <c r="D112" s="7">
        <v>18</v>
      </c>
      <c r="E112" s="7"/>
      <c r="F112" s="7">
        <f t="shared" si="5"/>
        <v>0</v>
      </c>
    </row>
    <row r="113" spans="1:6" s="4" customFormat="1" ht="28.5" customHeight="1">
      <c r="A113" s="5" t="s">
        <v>335</v>
      </c>
      <c r="B113" s="42" t="s">
        <v>336</v>
      </c>
      <c r="C113" s="6" t="s">
        <v>79</v>
      </c>
      <c r="D113" s="7">
        <v>5</v>
      </c>
      <c r="E113" s="7"/>
      <c r="F113" s="7">
        <f t="shared" si="5"/>
        <v>0</v>
      </c>
    </row>
    <row r="114" spans="1:6" s="4" customFormat="1" ht="28.5" customHeight="1">
      <c r="A114" s="5" t="s">
        <v>337</v>
      </c>
      <c r="B114" s="42" t="s">
        <v>338</v>
      </c>
      <c r="C114" s="6" t="s">
        <v>79</v>
      </c>
      <c r="D114" s="7">
        <v>12</v>
      </c>
      <c r="E114" s="7"/>
      <c r="F114" s="7">
        <f t="shared" si="5"/>
        <v>0</v>
      </c>
    </row>
    <row r="115" spans="1:6" s="4" customFormat="1" ht="28.5" customHeight="1">
      <c r="A115" s="5" t="s">
        <v>339</v>
      </c>
      <c r="B115" s="42" t="s">
        <v>340</v>
      </c>
      <c r="C115" s="6" t="s">
        <v>79</v>
      </c>
      <c r="D115" s="7">
        <v>17</v>
      </c>
      <c r="E115" s="7"/>
      <c r="F115" s="7">
        <f t="shared" si="5"/>
        <v>0</v>
      </c>
    </row>
    <row r="116" spans="1:6" s="4" customFormat="1" ht="28.5" customHeight="1">
      <c r="A116" s="5" t="s">
        <v>341</v>
      </c>
      <c r="B116" s="42" t="s">
        <v>342</v>
      </c>
      <c r="C116" s="6" t="s">
        <v>79</v>
      </c>
      <c r="D116" s="7">
        <v>4</v>
      </c>
      <c r="E116" s="7"/>
      <c r="F116" s="7">
        <f t="shared" si="5"/>
        <v>0</v>
      </c>
    </row>
    <row r="117" spans="1:6" s="4" customFormat="1" ht="28.5" customHeight="1">
      <c r="A117" s="5" t="s">
        <v>343</v>
      </c>
      <c r="B117" s="42" t="s">
        <v>344</v>
      </c>
      <c r="C117" s="6" t="s">
        <v>79</v>
      </c>
      <c r="D117" s="7">
        <v>8</v>
      </c>
      <c r="E117" s="7"/>
      <c r="F117" s="7">
        <f t="shared" si="5"/>
        <v>0</v>
      </c>
    </row>
    <row r="118" spans="1:6" s="4" customFormat="1" ht="28.5" customHeight="1">
      <c r="A118" s="5" t="s">
        <v>345</v>
      </c>
      <c r="B118" s="42" t="s">
        <v>346</v>
      </c>
      <c r="C118" s="6" t="s">
        <v>79</v>
      </c>
      <c r="D118" s="7">
        <v>55</v>
      </c>
      <c r="E118" s="7"/>
      <c r="F118" s="7">
        <f t="shared" si="5"/>
        <v>0</v>
      </c>
    </row>
    <row r="119" spans="1:6" s="4" customFormat="1" ht="28.5" customHeight="1">
      <c r="A119" s="5" t="s">
        <v>347</v>
      </c>
      <c r="B119" s="42" t="s">
        <v>348</v>
      </c>
      <c r="C119" s="6" t="s">
        <v>79</v>
      </c>
      <c r="D119" s="7">
        <v>6</v>
      </c>
      <c r="E119" s="7"/>
      <c r="F119" s="7">
        <f t="shared" si="5"/>
        <v>0</v>
      </c>
    </row>
    <row r="120" spans="1:6" s="4" customFormat="1" ht="28.5" customHeight="1">
      <c r="A120" s="5" t="s">
        <v>349</v>
      </c>
      <c r="B120" s="42" t="s">
        <v>350</v>
      </c>
      <c r="C120" s="6" t="s">
        <v>79</v>
      </c>
      <c r="D120" s="7">
        <v>19</v>
      </c>
      <c r="E120" s="7"/>
      <c r="F120" s="7">
        <f t="shared" si="5"/>
        <v>0</v>
      </c>
    </row>
    <row r="121" spans="1:6" s="4" customFormat="1" ht="28.5" customHeight="1">
      <c r="A121" s="5" t="s">
        <v>351</v>
      </c>
      <c r="B121" s="42" t="s">
        <v>352</v>
      </c>
      <c r="C121" s="6" t="s">
        <v>79</v>
      </c>
      <c r="D121" s="7">
        <v>3</v>
      </c>
      <c r="E121" s="7"/>
      <c r="F121" s="7">
        <f t="shared" si="5"/>
        <v>0</v>
      </c>
    </row>
    <row r="122" spans="1:6" s="4" customFormat="1" ht="28.5" customHeight="1">
      <c r="A122" s="5" t="s">
        <v>353</v>
      </c>
      <c r="B122" s="42" t="s">
        <v>354</v>
      </c>
      <c r="C122" s="6" t="s">
        <v>79</v>
      </c>
      <c r="D122" s="7">
        <v>5</v>
      </c>
      <c r="E122" s="7"/>
      <c r="F122" s="7">
        <f t="shared" si="5"/>
        <v>0</v>
      </c>
    </row>
    <row r="123" spans="1:6" s="4" customFormat="1" ht="29.65" customHeight="1">
      <c r="A123" s="17" t="s">
        <v>355</v>
      </c>
      <c r="B123" s="46"/>
      <c r="C123" s="17"/>
      <c r="D123" s="17"/>
      <c r="E123" s="17"/>
      <c r="F123" s="17"/>
    </row>
    <row r="124" spans="1:6" s="4" customFormat="1" ht="28.5" customHeight="1">
      <c r="A124" s="5" t="s">
        <v>356</v>
      </c>
      <c r="B124" s="42" t="s">
        <v>357</v>
      </c>
      <c r="C124" s="6" t="s">
        <v>79</v>
      </c>
      <c r="D124" s="7">
        <v>166</v>
      </c>
      <c r="E124" s="7"/>
      <c r="F124" s="7">
        <f>E124*D124</f>
        <v>0</v>
      </c>
    </row>
    <row r="125" spans="1:6" s="4" customFormat="1" ht="28.5" customHeight="1">
      <c r="A125" s="5" t="s">
        <v>358</v>
      </c>
      <c r="B125" s="42" t="s">
        <v>359</v>
      </c>
      <c r="C125" s="6" t="s">
        <v>79</v>
      </c>
      <c r="D125" s="7">
        <v>2</v>
      </c>
      <c r="E125" s="7"/>
      <c r="F125" s="7">
        <f t="shared" ref="F125:F129" si="6">E125*D125</f>
        <v>0</v>
      </c>
    </row>
    <row r="126" spans="1:6" s="4" customFormat="1" ht="28.5" customHeight="1">
      <c r="A126" s="5" t="s">
        <v>360</v>
      </c>
      <c r="B126" s="42" t="s">
        <v>361</v>
      </c>
      <c r="C126" s="6" t="s">
        <v>79</v>
      </c>
      <c r="D126" s="7">
        <v>4</v>
      </c>
      <c r="E126" s="7"/>
      <c r="F126" s="7">
        <f t="shared" si="6"/>
        <v>0</v>
      </c>
    </row>
    <row r="127" spans="1:6" s="4" customFormat="1" ht="28.5" customHeight="1">
      <c r="A127" s="5" t="s">
        <v>362</v>
      </c>
      <c r="B127" s="42" t="s">
        <v>363</v>
      </c>
      <c r="C127" s="6" t="s">
        <v>79</v>
      </c>
      <c r="D127" s="7">
        <v>7</v>
      </c>
      <c r="E127" s="7"/>
      <c r="F127" s="7">
        <f t="shared" si="6"/>
        <v>0</v>
      </c>
    </row>
    <row r="128" spans="1:6" s="4" customFormat="1" ht="28.5" customHeight="1">
      <c r="A128" s="5" t="s">
        <v>364</v>
      </c>
      <c r="B128" s="42" t="s">
        <v>365</v>
      </c>
      <c r="C128" s="6" t="s">
        <v>80</v>
      </c>
      <c r="D128" s="7">
        <v>110</v>
      </c>
      <c r="E128" s="7"/>
      <c r="F128" s="7">
        <f t="shared" si="6"/>
        <v>0</v>
      </c>
    </row>
    <row r="129" spans="1:6" s="4" customFormat="1" ht="28.5" customHeight="1">
      <c r="A129" s="5" t="s">
        <v>366</v>
      </c>
      <c r="B129" s="42" t="s">
        <v>367</v>
      </c>
      <c r="C129" s="6" t="s">
        <v>77</v>
      </c>
      <c r="D129" s="7">
        <v>2</v>
      </c>
      <c r="E129" s="7"/>
      <c r="F129" s="7">
        <f t="shared" si="6"/>
        <v>0</v>
      </c>
    </row>
    <row r="130" spans="1:6" s="4" customFormat="1" ht="24" customHeight="1">
      <c r="A130" s="47" t="s">
        <v>368</v>
      </c>
      <c r="B130" s="48"/>
      <c r="C130" s="49"/>
      <c r="D130" s="49"/>
      <c r="E130" s="38"/>
      <c r="F130" s="38">
        <f>SUM(F108:F129)</f>
        <v>0</v>
      </c>
    </row>
    <row r="131" spans="1:6" s="4" customFormat="1" ht="29.65" customHeight="1">
      <c r="A131" s="3" t="s">
        <v>369</v>
      </c>
      <c r="B131" s="20" t="s">
        <v>721</v>
      </c>
      <c r="C131" s="3"/>
      <c r="D131" s="3"/>
      <c r="E131" s="3"/>
      <c r="F131" s="3"/>
    </row>
    <row r="132" spans="1:6" s="4" customFormat="1" ht="29.65" customHeight="1">
      <c r="A132" s="17" t="s">
        <v>370</v>
      </c>
      <c r="B132" s="46"/>
      <c r="C132" s="17"/>
      <c r="D132" s="17"/>
      <c r="E132" s="17"/>
      <c r="F132" s="17"/>
    </row>
    <row r="133" spans="1:6" s="4" customFormat="1" ht="28.5" customHeight="1">
      <c r="A133" s="5" t="s">
        <v>371</v>
      </c>
      <c r="B133" s="42" t="s">
        <v>372</v>
      </c>
      <c r="C133" s="6" t="s">
        <v>79</v>
      </c>
      <c r="D133" s="7">
        <f>3*6</f>
        <v>18</v>
      </c>
      <c r="E133" s="7"/>
      <c r="F133" s="7">
        <f t="shared" ref="F133:F151" si="7">E133*D133</f>
        <v>0</v>
      </c>
    </row>
    <row r="134" spans="1:6" s="4" customFormat="1" ht="28.5" customHeight="1">
      <c r="A134" s="5" t="s">
        <v>373</v>
      </c>
      <c r="B134" s="42" t="s">
        <v>374</v>
      </c>
      <c r="C134" s="6" t="s">
        <v>79</v>
      </c>
      <c r="D134" s="7">
        <v>8</v>
      </c>
      <c r="E134" s="7"/>
      <c r="F134" s="7">
        <f t="shared" si="7"/>
        <v>0</v>
      </c>
    </row>
    <row r="135" spans="1:6" s="4" customFormat="1" ht="28.5" customHeight="1">
      <c r="A135" s="5" t="s">
        <v>375</v>
      </c>
      <c r="B135" s="42" t="s">
        <v>376</v>
      </c>
      <c r="C135" s="6" t="s">
        <v>79</v>
      </c>
      <c r="D135" s="7">
        <f>(1+1)*1.5</f>
        <v>3</v>
      </c>
      <c r="E135" s="7"/>
      <c r="F135" s="7">
        <f t="shared" si="7"/>
        <v>0</v>
      </c>
    </row>
    <row r="136" spans="1:6" s="4" customFormat="1" ht="28.5" customHeight="1">
      <c r="A136" s="5" t="s">
        <v>377</v>
      </c>
      <c r="B136" s="42" t="s">
        <v>378</v>
      </c>
      <c r="C136" s="6" t="s">
        <v>79</v>
      </c>
      <c r="D136" s="7">
        <f>2*1.5</f>
        <v>3</v>
      </c>
      <c r="E136" s="7"/>
      <c r="F136" s="7">
        <f t="shared" si="7"/>
        <v>0</v>
      </c>
    </row>
    <row r="137" spans="1:6" s="4" customFormat="1" ht="28.5" customHeight="1">
      <c r="A137" s="5" t="s">
        <v>379</v>
      </c>
      <c r="B137" s="42" t="s">
        <v>380</v>
      </c>
      <c r="C137" s="6" t="s">
        <v>79</v>
      </c>
      <c r="D137" s="7">
        <v>40</v>
      </c>
      <c r="E137" s="7"/>
      <c r="F137" s="7">
        <f t="shared" si="7"/>
        <v>0</v>
      </c>
    </row>
    <row r="138" spans="1:6" s="4" customFormat="1" ht="28.5" customHeight="1">
      <c r="A138" s="5" t="s">
        <v>381</v>
      </c>
      <c r="B138" s="42" t="s">
        <v>382</v>
      </c>
      <c r="C138" s="6" t="s">
        <v>79</v>
      </c>
      <c r="D138" s="7">
        <v>6</v>
      </c>
      <c r="E138" s="7"/>
      <c r="F138" s="7">
        <f t="shared" si="7"/>
        <v>0</v>
      </c>
    </row>
    <row r="139" spans="1:6" s="4" customFormat="1" ht="28.5" customHeight="1">
      <c r="A139" s="5" t="s">
        <v>383</v>
      </c>
      <c r="B139" s="42" t="s">
        <v>384</v>
      </c>
      <c r="C139" s="6" t="s">
        <v>79</v>
      </c>
      <c r="D139" s="7">
        <v>83</v>
      </c>
      <c r="E139" s="7"/>
      <c r="F139" s="7">
        <f t="shared" si="7"/>
        <v>0</v>
      </c>
    </row>
    <row r="140" spans="1:6" s="4" customFormat="1" ht="28.5" customHeight="1">
      <c r="A140" s="5" t="s">
        <v>385</v>
      </c>
      <c r="B140" s="42" t="s">
        <v>386</v>
      </c>
      <c r="C140" s="6" t="s">
        <v>79</v>
      </c>
      <c r="D140" s="7">
        <v>6</v>
      </c>
      <c r="E140" s="7"/>
      <c r="F140" s="7">
        <f t="shared" si="7"/>
        <v>0</v>
      </c>
    </row>
    <row r="141" spans="1:6" s="4" customFormat="1" ht="28.5" customHeight="1">
      <c r="A141" s="5" t="s">
        <v>387</v>
      </c>
      <c r="B141" s="42" t="s">
        <v>388</v>
      </c>
      <c r="C141" s="6" t="s">
        <v>79</v>
      </c>
      <c r="D141" s="7">
        <v>54</v>
      </c>
      <c r="E141" s="7"/>
      <c r="F141" s="7">
        <f t="shared" si="7"/>
        <v>0</v>
      </c>
    </row>
    <row r="142" spans="1:6" s="4" customFormat="1" ht="28.5" customHeight="1">
      <c r="A142" s="5" t="s">
        <v>389</v>
      </c>
      <c r="B142" s="42" t="s">
        <v>390</v>
      </c>
      <c r="C142" s="6" t="s">
        <v>79</v>
      </c>
      <c r="D142" s="7">
        <v>116</v>
      </c>
      <c r="E142" s="7"/>
      <c r="F142" s="7">
        <f t="shared" si="7"/>
        <v>0</v>
      </c>
    </row>
    <row r="143" spans="1:6" s="4" customFormat="1" ht="28.5" customHeight="1">
      <c r="A143" s="5" t="s">
        <v>391</v>
      </c>
      <c r="B143" s="43" t="s">
        <v>392</v>
      </c>
      <c r="C143" s="6" t="s">
        <v>79</v>
      </c>
      <c r="D143" s="7">
        <v>32</v>
      </c>
      <c r="E143" s="7"/>
      <c r="F143" s="7">
        <f t="shared" si="7"/>
        <v>0</v>
      </c>
    </row>
    <row r="144" spans="1:6" s="4" customFormat="1" ht="28.5" customHeight="1">
      <c r="A144" s="5" t="s">
        <v>393</v>
      </c>
      <c r="B144" s="43" t="s">
        <v>394</v>
      </c>
      <c r="C144" s="6" t="s">
        <v>79</v>
      </c>
      <c r="D144" s="7">
        <v>7</v>
      </c>
      <c r="E144" s="7"/>
      <c r="F144" s="7">
        <f t="shared" si="7"/>
        <v>0</v>
      </c>
    </row>
    <row r="145" spans="1:6" s="4" customFormat="1" ht="28.5" customHeight="1">
      <c r="A145" s="5" t="s">
        <v>395</v>
      </c>
      <c r="B145" s="43" t="s">
        <v>396</v>
      </c>
      <c r="C145" s="6" t="s">
        <v>79</v>
      </c>
      <c r="D145" s="7">
        <v>30</v>
      </c>
      <c r="E145" s="7"/>
      <c r="F145" s="7">
        <f t="shared" si="7"/>
        <v>0</v>
      </c>
    </row>
    <row r="146" spans="1:6" s="4" customFormat="1" ht="28.5" customHeight="1">
      <c r="A146" s="5" t="s">
        <v>397</v>
      </c>
      <c r="B146" s="43" t="s">
        <v>844</v>
      </c>
      <c r="C146" s="6" t="s">
        <v>79</v>
      </c>
      <c r="D146" s="7">
        <v>23</v>
      </c>
      <c r="E146" s="7"/>
      <c r="F146" s="7">
        <f>E146*D146</f>
        <v>0</v>
      </c>
    </row>
    <row r="147" spans="1:6" s="4" customFormat="1" ht="28.5" customHeight="1">
      <c r="A147" s="5" t="s">
        <v>398</v>
      </c>
      <c r="B147" s="43" t="s">
        <v>399</v>
      </c>
      <c r="C147" s="6" t="s">
        <v>79</v>
      </c>
      <c r="D147" s="7">
        <v>24</v>
      </c>
      <c r="E147" s="7"/>
      <c r="F147" s="7">
        <f t="shared" si="7"/>
        <v>0</v>
      </c>
    </row>
    <row r="148" spans="1:6" s="4" customFormat="1" ht="28.5" customHeight="1">
      <c r="A148" s="5" t="s">
        <v>400</v>
      </c>
      <c r="B148" s="43" t="s">
        <v>401</v>
      </c>
      <c r="C148" s="6" t="s">
        <v>79</v>
      </c>
      <c r="D148" s="7">
        <v>6</v>
      </c>
      <c r="E148" s="7"/>
      <c r="F148" s="7">
        <f t="shared" si="7"/>
        <v>0</v>
      </c>
    </row>
    <row r="149" spans="1:6" s="4" customFormat="1" ht="28.5" customHeight="1">
      <c r="A149" s="5" t="s">
        <v>402</v>
      </c>
      <c r="B149" s="42" t="s">
        <v>403</v>
      </c>
      <c r="C149" s="6" t="s">
        <v>79</v>
      </c>
      <c r="D149" s="7">
        <v>12</v>
      </c>
      <c r="E149" s="7"/>
      <c r="F149" s="7">
        <f t="shared" si="7"/>
        <v>0</v>
      </c>
    </row>
    <row r="150" spans="1:6" s="4" customFormat="1" ht="28.5" customHeight="1">
      <c r="A150" s="5" t="s">
        <v>404</v>
      </c>
      <c r="B150" s="42" t="s">
        <v>405</v>
      </c>
      <c r="C150" s="6" t="s">
        <v>79</v>
      </c>
      <c r="D150" s="7">
        <v>3</v>
      </c>
      <c r="E150" s="7"/>
      <c r="F150" s="7">
        <f t="shared" si="7"/>
        <v>0</v>
      </c>
    </row>
    <row r="151" spans="1:6" s="4" customFormat="1" ht="28.5" customHeight="1">
      <c r="A151" s="5" t="s">
        <v>406</v>
      </c>
      <c r="B151" s="42" t="s">
        <v>407</v>
      </c>
      <c r="C151" s="6" t="s">
        <v>79</v>
      </c>
      <c r="D151" s="7">
        <v>6</v>
      </c>
      <c r="E151" s="7"/>
      <c r="F151" s="7">
        <f t="shared" si="7"/>
        <v>0</v>
      </c>
    </row>
    <row r="152" spans="1:6" s="4" customFormat="1" ht="24" customHeight="1">
      <c r="A152" s="47" t="s">
        <v>408</v>
      </c>
      <c r="B152" s="48"/>
      <c r="C152" s="49"/>
      <c r="D152" s="49"/>
      <c r="E152" s="38"/>
      <c r="F152" s="38">
        <f>SUM(F132:F151)</f>
        <v>0</v>
      </c>
    </row>
    <row r="153" spans="1:6" s="4" customFormat="1" ht="29.65" customHeight="1">
      <c r="A153" s="3" t="s">
        <v>409</v>
      </c>
      <c r="B153" s="20" t="s">
        <v>722</v>
      </c>
      <c r="C153" s="3"/>
      <c r="D153" s="3"/>
      <c r="E153" s="3"/>
      <c r="F153" s="3"/>
    </row>
    <row r="154" spans="1:6" s="4" customFormat="1" ht="28.5" customHeight="1">
      <c r="A154" s="5" t="s">
        <v>410</v>
      </c>
      <c r="B154" s="42" t="s">
        <v>411</v>
      </c>
      <c r="C154" s="6" t="s">
        <v>79</v>
      </c>
      <c r="D154" s="7">
        <v>800</v>
      </c>
      <c r="E154" s="7"/>
      <c r="F154" s="7">
        <f t="shared" ref="F154:F157" si="8">E154*D154</f>
        <v>0</v>
      </c>
    </row>
    <row r="155" spans="1:6" s="4" customFormat="1" ht="28.5" customHeight="1">
      <c r="A155" s="5" t="s">
        <v>412</v>
      </c>
      <c r="B155" s="42" t="s">
        <v>413</v>
      </c>
      <c r="C155" s="6" t="s">
        <v>79</v>
      </c>
      <c r="D155" s="7">
        <v>50</v>
      </c>
      <c r="E155" s="7"/>
      <c r="F155" s="7">
        <f t="shared" si="8"/>
        <v>0</v>
      </c>
    </row>
    <row r="156" spans="1:6" s="4" customFormat="1" ht="28.5" customHeight="1">
      <c r="A156" s="5" t="s">
        <v>839</v>
      </c>
      <c r="B156" s="42" t="s">
        <v>840</v>
      </c>
      <c r="C156" s="6" t="s">
        <v>79</v>
      </c>
      <c r="D156" s="7">
        <v>725</v>
      </c>
      <c r="E156" s="7"/>
      <c r="F156" s="7">
        <f t="shared" si="8"/>
        <v>0</v>
      </c>
    </row>
    <row r="157" spans="1:6" s="4" customFormat="1" ht="28.5" customHeight="1">
      <c r="A157" s="5" t="s">
        <v>838</v>
      </c>
      <c r="B157" s="42" t="s">
        <v>837</v>
      </c>
      <c r="C157" s="6" t="s">
        <v>79</v>
      </c>
      <c r="D157" s="7">
        <v>120</v>
      </c>
      <c r="E157" s="7"/>
      <c r="F157" s="7">
        <f t="shared" si="8"/>
        <v>0</v>
      </c>
    </row>
    <row r="158" spans="1:6" s="4" customFormat="1" ht="24" customHeight="1">
      <c r="A158" s="47" t="s">
        <v>414</v>
      </c>
      <c r="B158" s="48"/>
      <c r="C158" s="49"/>
      <c r="D158" s="49"/>
      <c r="E158" s="38"/>
      <c r="F158" s="38">
        <f>SUM(F154:F157)</f>
        <v>0</v>
      </c>
    </row>
    <row r="159" spans="1:6" s="4" customFormat="1" ht="29.65" customHeight="1">
      <c r="A159" s="3" t="s">
        <v>415</v>
      </c>
      <c r="B159" s="20" t="s">
        <v>723</v>
      </c>
      <c r="C159" s="3"/>
      <c r="D159" s="3"/>
      <c r="E159" s="3"/>
      <c r="F159" s="3"/>
    </row>
    <row r="160" spans="1:6" s="4" customFormat="1" ht="28.5" customHeight="1">
      <c r="A160" s="5" t="s">
        <v>416</v>
      </c>
      <c r="B160" s="42" t="s">
        <v>417</v>
      </c>
      <c r="C160" s="6" t="s">
        <v>79</v>
      </c>
      <c r="D160" s="7">
        <v>4380</v>
      </c>
      <c r="E160" s="7"/>
      <c r="F160" s="7">
        <f t="shared" ref="F160:F162" si="9">E160*D160</f>
        <v>0</v>
      </c>
    </row>
    <row r="161" spans="1:6" s="4" customFormat="1" ht="28.5" customHeight="1">
      <c r="A161" s="5" t="s">
        <v>418</v>
      </c>
      <c r="B161" s="42" t="s">
        <v>419</v>
      </c>
      <c r="C161" s="6" t="s">
        <v>79</v>
      </c>
      <c r="D161" s="7">
        <v>5900</v>
      </c>
      <c r="E161" s="7"/>
      <c r="F161" s="7">
        <f t="shared" si="9"/>
        <v>0</v>
      </c>
    </row>
    <row r="162" spans="1:6" s="4" customFormat="1" ht="28.5" customHeight="1">
      <c r="A162" s="5" t="s">
        <v>420</v>
      </c>
      <c r="B162" s="42" t="s">
        <v>421</v>
      </c>
      <c r="C162" s="6" t="s">
        <v>79</v>
      </c>
      <c r="D162" s="7">
        <v>800</v>
      </c>
      <c r="E162" s="7"/>
      <c r="F162" s="7">
        <f t="shared" si="9"/>
        <v>0</v>
      </c>
    </row>
    <row r="163" spans="1:6" s="4" customFormat="1" ht="24" customHeight="1">
      <c r="A163" s="47" t="s">
        <v>422</v>
      </c>
      <c r="B163" s="48"/>
      <c r="C163" s="49"/>
      <c r="D163" s="49"/>
      <c r="E163" s="38"/>
      <c r="F163" s="38">
        <f>SUM(F160:F162)</f>
        <v>0</v>
      </c>
    </row>
    <row r="164" spans="1:6" s="4" customFormat="1" ht="29.65" customHeight="1">
      <c r="A164" s="3" t="s">
        <v>528</v>
      </c>
      <c r="B164" s="20" t="s">
        <v>26</v>
      </c>
      <c r="C164" s="14"/>
      <c r="D164" s="8"/>
      <c r="E164" s="8"/>
      <c r="F164" s="8"/>
    </row>
    <row r="165" spans="1:6" s="4" customFormat="1" ht="29.65" customHeight="1">
      <c r="A165" s="21" t="s">
        <v>529</v>
      </c>
      <c r="B165" s="51" t="s">
        <v>530</v>
      </c>
      <c r="C165" s="21"/>
      <c r="D165" s="52"/>
      <c r="E165" s="52"/>
      <c r="F165" s="21"/>
    </row>
    <row r="166" spans="1:6" s="4" customFormat="1" ht="29.65" customHeight="1">
      <c r="A166" s="16" t="s">
        <v>27</v>
      </c>
      <c r="B166" s="53" t="s">
        <v>28</v>
      </c>
      <c r="C166" s="16"/>
      <c r="D166" s="16"/>
      <c r="E166" s="16"/>
      <c r="F166" s="16"/>
    </row>
    <row r="167" spans="1:6" s="4" customFormat="1" ht="29.65" customHeight="1">
      <c r="A167" s="5" t="s">
        <v>213</v>
      </c>
      <c r="B167" s="42" t="s">
        <v>214</v>
      </c>
      <c r="C167" s="6" t="s">
        <v>81</v>
      </c>
      <c r="D167" s="7">
        <v>1</v>
      </c>
      <c r="E167" s="7"/>
      <c r="F167" s="7">
        <f>+E167*D167</f>
        <v>0</v>
      </c>
    </row>
    <row r="168" spans="1:6" s="4" customFormat="1" ht="29.65" customHeight="1">
      <c r="A168" s="16" t="s">
        <v>29</v>
      </c>
      <c r="B168" s="53" t="s">
        <v>30</v>
      </c>
      <c r="C168" s="16"/>
      <c r="D168" s="16"/>
      <c r="E168" s="16"/>
      <c r="F168" s="16">
        <f>E168*D168</f>
        <v>0</v>
      </c>
    </row>
    <row r="169" spans="1:6" s="4" customFormat="1" ht="29.65" customHeight="1">
      <c r="A169" s="5" t="s">
        <v>215</v>
      </c>
      <c r="B169" s="42" t="s">
        <v>216</v>
      </c>
      <c r="C169" s="6" t="s">
        <v>81</v>
      </c>
      <c r="D169" s="7">
        <v>1</v>
      </c>
      <c r="E169" s="7"/>
      <c r="F169" s="7">
        <f>+E169*D169</f>
        <v>0</v>
      </c>
    </row>
    <row r="170" spans="1:6" s="4" customFormat="1" ht="29.65" customHeight="1">
      <c r="A170" s="16" t="s">
        <v>217</v>
      </c>
      <c r="B170" s="53" t="s">
        <v>138</v>
      </c>
      <c r="C170" s="16"/>
      <c r="D170" s="16"/>
      <c r="E170" s="16"/>
      <c r="F170" s="16"/>
    </row>
    <row r="171" spans="1:6" s="4" customFormat="1" ht="29.65" customHeight="1">
      <c r="A171" s="5" t="s">
        <v>218</v>
      </c>
      <c r="B171" s="42" t="s">
        <v>221</v>
      </c>
      <c r="C171" s="6" t="s">
        <v>80</v>
      </c>
      <c r="D171" s="7">
        <v>120</v>
      </c>
      <c r="E171" s="7"/>
      <c r="F171" s="7">
        <f>+E171*D171</f>
        <v>0</v>
      </c>
    </row>
    <row r="172" spans="1:6" s="4" customFormat="1" ht="29.65" customHeight="1">
      <c r="A172" s="5" t="s">
        <v>219</v>
      </c>
      <c r="B172" s="42" t="s">
        <v>67</v>
      </c>
      <c r="C172" s="6" t="s">
        <v>80</v>
      </c>
      <c r="D172" s="7">
        <v>55</v>
      </c>
      <c r="E172" s="7"/>
      <c r="F172" s="7">
        <f>+E172*D172</f>
        <v>0</v>
      </c>
    </row>
    <row r="173" spans="1:6" s="4" customFormat="1" ht="29.65" customHeight="1">
      <c r="A173" s="5" t="s">
        <v>423</v>
      </c>
      <c r="B173" s="42" t="s">
        <v>424</v>
      </c>
      <c r="C173" s="6" t="s">
        <v>80</v>
      </c>
      <c r="D173" s="11">
        <v>40</v>
      </c>
      <c r="E173" s="11"/>
      <c r="F173" s="7">
        <f>+E173*D173</f>
        <v>0</v>
      </c>
    </row>
    <row r="174" spans="1:6" s="4" customFormat="1" ht="29.65" customHeight="1">
      <c r="A174" s="5" t="s">
        <v>425</v>
      </c>
      <c r="B174" s="42" t="s">
        <v>426</v>
      </c>
      <c r="C174" s="6" t="s">
        <v>80</v>
      </c>
      <c r="D174" s="11">
        <v>85</v>
      </c>
      <c r="E174" s="11"/>
      <c r="F174" s="7">
        <f>+E174*D174</f>
        <v>0</v>
      </c>
    </row>
    <row r="175" spans="1:6" s="4" customFormat="1" ht="29.65" customHeight="1">
      <c r="A175" s="5" t="s">
        <v>427</v>
      </c>
      <c r="B175" s="42" t="s">
        <v>68</v>
      </c>
      <c r="C175" s="6" t="s">
        <v>80</v>
      </c>
      <c r="D175" s="7">
        <v>60</v>
      </c>
      <c r="E175" s="7"/>
      <c r="F175" s="7">
        <f t="shared" ref="F175:F177" si="10">+E175*D175</f>
        <v>0</v>
      </c>
    </row>
    <row r="176" spans="1:6" s="4" customFormat="1" ht="29.65" customHeight="1">
      <c r="A176" s="5" t="s">
        <v>428</v>
      </c>
      <c r="B176" s="42" t="s">
        <v>69</v>
      </c>
      <c r="C176" s="6" t="s">
        <v>80</v>
      </c>
      <c r="D176" s="7">
        <v>40</v>
      </c>
      <c r="E176" s="7"/>
      <c r="F176" s="7">
        <f t="shared" si="10"/>
        <v>0</v>
      </c>
    </row>
    <row r="177" spans="1:6" s="4" customFormat="1" ht="29.65" customHeight="1">
      <c r="A177" s="5" t="s">
        <v>429</v>
      </c>
      <c r="B177" s="42" t="s">
        <v>430</v>
      </c>
      <c r="C177" s="6" t="s">
        <v>80</v>
      </c>
      <c r="D177" s="7">
        <v>20</v>
      </c>
      <c r="E177" s="7"/>
      <c r="F177" s="7">
        <f t="shared" si="10"/>
        <v>0</v>
      </c>
    </row>
    <row r="178" spans="1:6" s="4" customFormat="1" ht="29.65" customHeight="1">
      <c r="A178" s="16" t="s">
        <v>137</v>
      </c>
      <c r="B178" s="53" t="s">
        <v>139</v>
      </c>
      <c r="C178" s="16"/>
      <c r="D178" s="16"/>
      <c r="E178" s="16"/>
      <c r="F178" s="16"/>
    </row>
    <row r="179" spans="1:6" s="4" customFormat="1" ht="29.65" customHeight="1">
      <c r="A179" s="5" t="s">
        <v>220</v>
      </c>
      <c r="B179" s="42" t="s">
        <v>431</v>
      </c>
      <c r="C179" s="6" t="s">
        <v>80</v>
      </c>
      <c r="D179" s="7">
        <v>44</v>
      </c>
      <c r="E179" s="7"/>
      <c r="F179" s="7">
        <f>+E179*D179</f>
        <v>0</v>
      </c>
    </row>
    <row r="180" spans="1:6" s="4" customFormat="1" ht="29.65" customHeight="1">
      <c r="A180" s="5" t="s">
        <v>70</v>
      </c>
      <c r="B180" s="42" t="s">
        <v>223</v>
      </c>
      <c r="C180" s="6" t="s">
        <v>80</v>
      </c>
      <c r="D180" s="7">
        <v>4</v>
      </c>
      <c r="E180" s="7"/>
      <c r="F180" s="7">
        <f>+E180*D180</f>
        <v>0</v>
      </c>
    </row>
    <row r="181" spans="1:6" s="4" customFormat="1" ht="29.65" customHeight="1">
      <c r="A181" s="5" t="s">
        <v>71</v>
      </c>
      <c r="B181" s="42" t="s">
        <v>117</v>
      </c>
      <c r="C181" s="6" t="s">
        <v>80</v>
      </c>
      <c r="D181" s="7">
        <v>26</v>
      </c>
      <c r="E181" s="7"/>
      <c r="F181" s="7">
        <f>+E181*D181</f>
        <v>0</v>
      </c>
    </row>
    <row r="182" spans="1:6" s="4" customFormat="1" ht="29.65" customHeight="1">
      <c r="A182" s="5" t="s">
        <v>72</v>
      </c>
      <c r="B182" s="42" t="s">
        <v>118</v>
      </c>
      <c r="C182" s="6" t="s">
        <v>80</v>
      </c>
      <c r="D182" s="7">
        <v>58</v>
      </c>
      <c r="E182" s="7"/>
      <c r="F182" s="7">
        <f t="shared" ref="F182:F185" si="11">+E182*D182</f>
        <v>0</v>
      </c>
    </row>
    <row r="183" spans="1:6" s="4" customFormat="1" ht="29.65" customHeight="1">
      <c r="A183" s="5" t="s">
        <v>73</v>
      </c>
      <c r="B183" s="42" t="s">
        <v>119</v>
      </c>
      <c r="C183" s="6" t="s">
        <v>80</v>
      </c>
      <c r="D183" s="7">
        <v>15</v>
      </c>
      <c r="E183" s="7"/>
      <c r="F183" s="7">
        <f t="shared" si="11"/>
        <v>0</v>
      </c>
    </row>
    <row r="184" spans="1:6" s="4" customFormat="1" ht="29.65" customHeight="1">
      <c r="A184" s="5" t="s">
        <v>222</v>
      </c>
      <c r="B184" s="42" t="s">
        <v>531</v>
      </c>
      <c r="C184" s="6" t="s">
        <v>80</v>
      </c>
      <c r="D184" s="7">
        <v>50</v>
      </c>
      <c r="E184" s="7"/>
      <c r="F184" s="7">
        <f t="shared" si="11"/>
        <v>0</v>
      </c>
    </row>
    <row r="185" spans="1:6" s="4" customFormat="1" ht="29.65" customHeight="1">
      <c r="A185" s="5" t="s">
        <v>532</v>
      </c>
      <c r="B185" s="43" t="s">
        <v>432</v>
      </c>
      <c r="C185" s="6" t="s">
        <v>80</v>
      </c>
      <c r="D185" s="7">
        <v>46</v>
      </c>
      <c r="E185" s="7"/>
      <c r="F185" s="7">
        <f t="shared" si="11"/>
        <v>0</v>
      </c>
    </row>
    <row r="186" spans="1:6" s="4" customFormat="1" ht="29.65" customHeight="1">
      <c r="A186" s="16" t="s">
        <v>533</v>
      </c>
      <c r="B186" s="53" t="s">
        <v>143</v>
      </c>
      <c r="C186" s="16"/>
      <c r="D186" s="16"/>
      <c r="E186" s="16"/>
      <c r="F186" s="16"/>
    </row>
    <row r="187" spans="1:6" s="4" customFormat="1" ht="29.65" customHeight="1">
      <c r="A187" s="5" t="s">
        <v>534</v>
      </c>
      <c r="B187" s="42" t="s">
        <v>106</v>
      </c>
      <c r="C187" s="6" t="s">
        <v>80</v>
      </c>
      <c r="D187" s="7">
        <v>10</v>
      </c>
      <c r="E187" s="7"/>
      <c r="F187" s="7">
        <f t="shared" ref="F187:F188" si="12">+E187*D187</f>
        <v>0</v>
      </c>
    </row>
    <row r="188" spans="1:6" s="4" customFormat="1" ht="29.65" customHeight="1">
      <c r="A188" s="5" t="s">
        <v>535</v>
      </c>
      <c r="B188" s="42" t="s">
        <v>74</v>
      </c>
      <c r="C188" s="6" t="s">
        <v>80</v>
      </c>
      <c r="D188" s="7">
        <v>25</v>
      </c>
      <c r="E188" s="7"/>
      <c r="F188" s="7">
        <f t="shared" si="12"/>
        <v>0</v>
      </c>
    </row>
    <row r="189" spans="1:6" s="4" customFormat="1" ht="29.65" customHeight="1">
      <c r="A189" s="16" t="s">
        <v>141</v>
      </c>
      <c r="B189" s="53" t="s">
        <v>165</v>
      </c>
      <c r="C189" s="16"/>
      <c r="D189" s="16"/>
      <c r="E189" s="16"/>
      <c r="F189" s="16"/>
    </row>
    <row r="190" spans="1:6" s="4" customFormat="1" ht="29.65" customHeight="1">
      <c r="A190" s="5" t="s">
        <v>140</v>
      </c>
      <c r="B190" s="42" t="s">
        <v>433</v>
      </c>
      <c r="C190" s="6" t="s">
        <v>80</v>
      </c>
      <c r="D190" s="7">
        <v>10</v>
      </c>
      <c r="E190" s="7"/>
      <c r="F190" s="7">
        <f>+E190*D190</f>
        <v>0</v>
      </c>
    </row>
    <row r="191" spans="1:6" s="4" customFormat="1" ht="29.65" customHeight="1">
      <c r="A191" s="5" t="s">
        <v>536</v>
      </c>
      <c r="B191" s="42" t="s">
        <v>537</v>
      </c>
      <c r="C191" s="6" t="s">
        <v>80</v>
      </c>
      <c r="D191" s="7">
        <v>6</v>
      </c>
      <c r="E191" s="7"/>
      <c r="F191" s="7">
        <f>+E191*D191</f>
        <v>0</v>
      </c>
    </row>
    <row r="192" spans="1:6" s="4" customFormat="1" ht="29.65" customHeight="1">
      <c r="A192" s="5" t="s">
        <v>538</v>
      </c>
      <c r="B192" s="42" t="s">
        <v>539</v>
      </c>
      <c r="C192" s="6" t="s">
        <v>80</v>
      </c>
      <c r="D192" s="7">
        <v>25</v>
      </c>
      <c r="E192" s="7"/>
      <c r="F192" s="7">
        <f>+E192*D192</f>
        <v>0</v>
      </c>
    </row>
    <row r="193" spans="1:6" s="4" customFormat="1" ht="29.65" customHeight="1">
      <c r="A193" s="16" t="s">
        <v>142</v>
      </c>
      <c r="B193" s="53" t="s">
        <v>145</v>
      </c>
      <c r="C193" s="16"/>
      <c r="D193" s="16"/>
      <c r="E193" s="16"/>
      <c r="F193" s="16"/>
    </row>
    <row r="194" spans="1:6" s="4" customFormat="1" ht="29.65" customHeight="1">
      <c r="A194" s="5" t="s">
        <v>224</v>
      </c>
      <c r="B194" s="42" t="s">
        <v>226</v>
      </c>
      <c r="C194" s="6" t="s">
        <v>77</v>
      </c>
      <c r="D194" s="7">
        <v>4</v>
      </c>
      <c r="E194" s="7"/>
      <c r="F194" s="7">
        <f>+E194*D194</f>
        <v>0</v>
      </c>
    </row>
    <row r="195" spans="1:6" s="4" customFormat="1" ht="29.65" customHeight="1">
      <c r="A195" s="16" t="s">
        <v>144</v>
      </c>
      <c r="B195" s="53" t="s">
        <v>147</v>
      </c>
      <c r="C195" s="16"/>
      <c r="D195" s="16"/>
      <c r="E195" s="16"/>
      <c r="F195" s="16"/>
    </row>
    <row r="196" spans="1:6" s="4" customFormat="1" ht="29.65" customHeight="1">
      <c r="A196" s="5" t="s">
        <v>225</v>
      </c>
      <c r="B196" s="42" t="s">
        <v>540</v>
      </c>
      <c r="C196" s="6" t="s">
        <v>77</v>
      </c>
      <c r="D196" s="7">
        <v>1</v>
      </c>
      <c r="E196" s="7"/>
      <c r="F196" s="7">
        <f>+E196*D196</f>
        <v>0</v>
      </c>
    </row>
    <row r="197" spans="1:6" s="4" customFormat="1" ht="29.65" customHeight="1">
      <c r="A197" s="5" t="s">
        <v>227</v>
      </c>
      <c r="B197" s="43" t="s">
        <v>166</v>
      </c>
      <c r="C197" s="6" t="s">
        <v>77</v>
      </c>
      <c r="D197" s="7">
        <v>2</v>
      </c>
      <c r="E197" s="7"/>
      <c r="F197" s="7">
        <f t="shared" ref="F197:F202" si="13">+E197*D197</f>
        <v>0</v>
      </c>
    </row>
    <row r="198" spans="1:6" s="4" customFormat="1" ht="29.65" customHeight="1">
      <c r="A198" s="5" t="s">
        <v>434</v>
      </c>
      <c r="B198" s="43" t="s">
        <v>845</v>
      </c>
      <c r="C198" s="6" t="s">
        <v>77</v>
      </c>
      <c r="D198" s="7">
        <v>8</v>
      </c>
      <c r="E198" s="7"/>
      <c r="F198" s="7">
        <f t="shared" si="13"/>
        <v>0</v>
      </c>
    </row>
    <row r="199" spans="1:6" s="4" customFormat="1" ht="29.65" customHeight="1">
      <c r="A199" s="5" t="s">
        <v>146</v>
      </c>
      <c r="B199" s="42" t="str">
        <f>UPPER("Robinet de puisage dn15")</f>
        <v>ROBINET DE PUISAGE DN15</v>
      </c>
      <c r="C199" s="6" t="s">
        <v>77</v>
      </c>
      <c r="D199" s="7">
        <v>19</v>
      </c>
      <c r="E199" s="7"/>
      <c r="F199" s="7">
        <f t="shared" si="13"/>
        <v>0</v>
      </c>
    </row>
    <row r="200" spans="1:6" s="4" customFormat="1" ht="29.65" customHeight="1">
      <c r="A200" s="5" t="s">
        <v>31</v>
      </c>
      <c r="B200" s="42" t="s">
        <v>34</v>
      </c>
      <c r="C200" s="6" t="s">
        <v>77</v>
      </c>
      <c r="D200" s="7">
        <v>3</v>
      </c>
      <c r="E200" s="7"/>
      <c r="F200" s="7">
        <f t="shared" si="13"/>
        <v>0</v>
      </c>
    </row>
    <row r="201" spans="1:6" s="4" customFormat="1" ht="29.65" customHeight="1">
      <c r="A201" s="5" t="s">
        <v>32</v>
      </c>
      <c r="B201" s="42" t="s">
        <v>36</v>
      </c>
      <c r="C201" s="6" t="s">
        <v>77</v>
      </c>
      <c r="D201" s="7">
        <v>1</v>
      </c>
      <c r="E201" s="7"/>
      <c r="F201" s="7">
        <f t="shared" si="13"/>
        <v>0</v>
      </c>
    </row>
    <row r="202" spans="1:6" s="4" customFormat="1" ht="29.65" customHeight="1">
      <c r="A202" s="5" t="s">
        <v>33</v>
      </c>
      <c r="B202" s="42" t="s">
        <v>38</v>
      </c>
      <c r="C202" s="6" t="s">
        <v>77</v>
      </c>
      <c r="D202" s="7">
        <v>3</v>
      </c>
      <c r="E202" s="7"/>
      <c r="F202" s="7">
        <f t="shared" si="13"/>
        <v>0</v>
      </c>
    </row>
    <row r="203" spans="1:6" s="4" customFormat="1" ht="29.65" customHeight="1">
      <c r="A203" s="16" t="s">
        <v>35</v>
      </c>
      <c r="B203" s="53" t="s">
        <v>148</v>
      </c>
      <c r="C203" s="16"/>
      <c r="D203" s="16"/>
      <c r="E203" s="16"/>
      <c r="F203" s="16"/>
    </row>
    <row r="204" spans="1:6" s="4" customFormat="1" ht="29.65" customHeight="1">
      <c r="A204" s="5" t="s">
        <v>435</v>
      </c>
      <c r="B204" s="42" t="s">
        <v>229</v>
      </c>
      <c r="C204" s="6" t="s">
        <v>80</v>
      </c>
      <c r="D204" s="11">
        <v>12</v>
      </c>
      <c r="E204" s="7"/>
      <c r="F204" s="7">
        <f>+E204*D204</f>
        <v>0</v>
      </c>
    </row>
    <row r="205" spans="1:6" s="4" customFormat="1" ht="29.65" customHeight="1">
      <c r="A205" s="5" t="s">
        <v>436</v>
      </c>
      <c r="B205" s="42" t="s">
        <v>437</v>
      </c>
      <c r="C205" s="6" t="s">
        <v>80</v>
      </c>
      <c r="D205" s="11">
        <v>75</v>
      </c>
      <c r="E205" s="7"/>
      <c r="F205" s="7">
        <f>+E205*D205</f>
        <v>0</v>
      </c>
    </row>
    <row r="206" spans="1:6" s="4" customFormat="1" ht="29.65" customHeight="1">
      <c r="A206" s="5" t="s">
        <v>438</v>
      </c>
      <c r="B206" s="42" t="s">
        <v>439</v>
      </c>
      <c r="C206" s="6" t="s">
        <v>80</v>
      </c>
      <c r="D206" s="11">
        <v>13</v>
      </c>
      <c r="E206" s="7"/>
      <c r="F206" s="7">
        <f>+E206*D206</f>
        <v>0</v>
      </c>
    </row>
    <row r="207" spans="1:6" s="4" customFormat="1" ht="29.65" customHeight="1">
      <c r="A207" s="5" t="s">
        <v>440</v>
      </c>
      <c r="B207" s="42" t="s">
        <v>110</v>
      </c>
      <c r="C207" s="6" t="s">
        <v>80</v>
      </c>
      <c r="D207" s="7">
        <v>42</v>
      </c>
      <c r="E207" s="7"/>
      <c r="F207" s="7">
        <f t="shared" ref="F207:F226" si="14">+E207*D207</f>
        <v>0</v>
      </c>
    </row>
    <row r="208" spans="1:6" s="4" customFormat="1" ht="29.65" customHeight="1">
      <c r="A208" s="5" t="s">
        <v>441</v>
      </c>
      <c r="B208" s="42" t="s">
        <v>230</v>
      </c>
      <c r="C208" s="6" t="s">
        <v>80</v>
      </c>
      <c r="D208" s="7">
        <v>15</v>
      </c>
      <c r="E208" s="7"/>
      <c r="F208" s="7">
        <f t="shared" si="14"/>
        <v>0</v>
      </c>
    </row>
    <row r="209" spans="1:7" s="4" customFormat="1" ht="29.65" customHeight="1">
      <c r="A209" s="5" t="s">
        <v>442</v>
      </c>
      <c r="B209" s="42" t="s">
        <v>75</v>
      </c>
      <c r="C209" s="6" t="s">
        <v>80</v>
      </c>
      <c r="D209" s="7">
        <v>140</v>
      </c>
      <c r="E209" s="7"/>
      <c r="F209" s="7">
        <f t="shared" si="14"/>
        <v>0</v>
      </c>
    </row>
    <row r="210" spans="1:7" s="4" customFormat="1" ht="29.65" customHeight="1">
      <c r="A210" s="5" t="s">
        <v>443</v>
      </c>
      <c r="B210" s="42" t="s">
        <v>444</v>
      </c>
      <c r="C210" s="6" t="s">
        <v>80</v>
      </c>
      <c r="D210" s="7">
        <v>12</v>
      </c>
      <c r="E210" s="7"/>
      <c r="F210" s="7">
        <f t="shared" si="14"/>
        <v>0</v>
      </c>
    </row>
    <row r="211" spans="1:7" s="4" customFormat="1" ht="29.65" customHeight="1">
      <c r="A211" s="5" t="s">
        <v>37</v>
      </c>
      <c r="B211" s="42" t="s">
        <v>445</v>
      </c>
      <c r="C211" s="6" t="s">
        <v>77</v>
      </c>
      <c r="D211" s="7">
        <v>6</v>
      </c>
      <c r="E211" s="7"/>
      <c r="F211" s="7">
        <f t="shared" si="14"/>
        <v>0</v>
      </c>
    </row>
    <row r="212" spans="1:7" s="4" customFormat="1" ht="29.65" customHeight="1">
      <c r="A212" s="5" t="s">
        <v>228</v>
      </c>
      <c r="B212" s="42" t="s">
        <v>40</v>
      </c>
      <c r="C212" s="6" t="s">
        <v>77</v>
      </c>
      <c r="D212" s="7">
        <v>8</v>
      </c>
      <c r="E212" s="7"/>
      <c r="F212" s="7">
        <f t="shared" si="14"/>
        <v>0</v>
      </c>
    </row>
    <row r="213" spans="1:7" s="4" customFormat="1" ht="29.65" customHeight="1">
      <c r="A213" s="5" t="s">
        <v>231</v>
      </c>
      <c r="B213" s="42" t="s">
        <v>42</v>
      </c>
      <c r="C213" s="6" t="s">
        <v>77</v>
      </c>
      <c r="D213" s="7">
        <v>14</v>
      </c>
      <c r="E213" s="7"/>
      <c r="F213" s="7">
        <f t="shared" si="14"/>
        <v>0</v>
      </c>
    </row>
    <row r="214" spans="1:7" s="19" customFormat="1" ht="29.65" customHeight="1">
      <c r="A214" s="12" t="s">
        <v>149</v>
      </c>
      <c r="B214" s="43" t="s">
        <v>446</v>
      </c>
      <c r="C214" s="18" t="s">
        <v>81</v>
      </c>
      <c r="D214" s="11">
        <v>6</v>
      </c>
      <c r="E214" s="11"/>
      <c r="F214" s="11">
        <f t="shared" si="14"/>
        <v>0</v>
      </c>
      <c r="G214" s="4"/>
    </row>
    <row r="215" spans="1:7" s="19" customFormat="1" ht="29.65" customHeight="1">
      <c r="A215" s="12" t="s">
        <v>39</v>
      </c>
      <c r="B215" s="43" t="s">
        <v>447</v>
      </c>
      <c r="C215" s="18" t="s">
        <v>81</v>
      </c>
      <c r="D215" s="7">
        <v>4</v>
      </c>
      <c r="E215" s="11"/>
      <c r="F215" s="7">
        <f t="shared" si="14"/>
        <v>0</v>
      </c>
      <c r="G215" s="4"/>
    </row>
    <row r="216" spans="1:7" s="19" customFormat="1" ht="29.65" customHeight="1">
      <c r="A216" s="12" t="s">
        <v>41</v>
      </c>
      <c r="B216" s="43" t="s">
        <v>448</v>
      </c>
      <c r="C216" s="18" t="s">
        <v>81</v>
      </c>
      <c r="D216" s="11">
        <v>4</v>
      </c>
      <c r="E216" s="11"/>
      <c r="F216" s="7">
        <f t="shared" si="14"/>
        <v>0</v>
      </c>
      <c r="G216" s="4"/>
    </row>
    <row r="217" spans="1:7" s="4" customFormat="1" ht="29.65" customHeight="1">
      <c r="A217" s="5" t="s">
        <v>43</v>
      </c>
      <c r="B217" s="42" t="s">
        <v>120</v>
      </c>
      <c r="C217" s="6" t="s">
        <v>81</v>
      </c>
      <c r="D217" s="7">
        <v>6</v>
      </c>
      <c r="E217" s="7"/>
      <c r="F217" s="7">
        <f t="shared" si="14"/>
        <v>0</v>
      </c>
    </row>
    <row r="218" spans="1:7" s="4" customFormat="1" ht="29.65" customHeight="1">
      <c r="A218" s="5" t="s">
        <v>44</v>
      </c>
      <c r="B218" s="42" t="s">
        <v>449</v>
      </c>
      <c r="C218" s="6" t="s">
        <v>81</v>
      </c>
      <c r="D218" s="7">
        <v>2</v>
      </c>
      <c r="E218" s="7"/>
      <c r="F218" s="7">
        <f t="shared" si="14"/>
        <v>0</v>
      </c>
    </row>
    <row r="219" spans="1:7" s="4" customFormat="1" ht="29.65" customHeight="1">
      <c r="A219" s="5" t="s">
        <v>45</v>
      </c>
      <c r="B219" s="42" t="s">
        <v>450</v>
      </c>
      <c r="C219" s="6" t="s">
        <v>81</v>
      </c>
      <c r="D219" s="7">
        <v>18</v>
      </c>
      <c r="E219" s="7"/>
      <c r="F219" s="7">
        <f t="shared" si="14"/>
        <v>0</v>
      </c>
    </row>
    <row r="220" spans="1:7" s="4" customFormat="1" ht="29.65" customHeight="1">
      <c r="A220" s="5" t="s">
        <v>46</v>
      </c>
      <c r="B220" s="42" t="s">
        <v>451</v>
      </c>
      <c r="C220" s="6" t="s">
        <v>81</v>
      </c>
      <c r="D220" s="7">
        <v>2</v>
      </c>
      <c r="E220" s="7"/>
      <c r="F220" s="7">
        <f t="shared" si="14"/>
        <v>0</v>
      </c>
    </row>
    <row r="221" spans="1:7" s="4" customFormat="1" ht="29.65" customHeight="1">
      <c r="A221" s="5" t="s">
        <v>47</v>
      </c>
      <c r="B221" s="42" t="s">
        <v>232</v>
      </c>
      <c r="C221" s="6" t="s">
        <v>81</v>
      </c>
      <c r="D221" s="7">
        <v>8</v>
      </c>
      <c r="E221" s="7"/>
      <c r="F221" s="7">
        <f t="shared" si="14"/>
        <v>0</v>
      </c>
    </row>
    <row r="222" spans="1:7" s="4" customFormat="1" ht="29.65" customHeight="1">
      <c r="A222" s="5" t="s">
        <v>48</v>
      </c>
      <c r="B222" s="42" t="s">
        <v>51</v>
      </c>
      <c r="C222" s="6" t="s">
        <v>77</v>
      </c>
      <c r="D222" s="7">
        <v>8</v>
      </c>
      <c r="E222" s="7"/>
      <c r="F222" s="7">
        <f t="shared" si="14"/>
        <v>0</v>
      </c>
    </row>
    <row r="223" spans="1:7" s="4" customFormat="1" ht="29.65" customHeight="1">
      <c r="A223" s="5" t="s">
        <v>49</v>
      </c>
      <c r="B223" s="42" t="s">
        <v>52</v>
      </c>
      <c r="C223" s="6" t="s">
        <v>77</v>
      </c>
      <c r="D223" s="7">
        <f>18+6+2</f>
        <v>26</v>
      </c>
      <c r="E223" s="7"/>
      <c r="F223" s="7">
        <f t="shared" si="14"/>
        <v>0</v>
      </c>
    </row>
    <row r="224" spans="1:7" s="4" customFormat="1" ht="29.65" customHeight="1">
      <c r="A224" s="5" t="s">
        <v>167</v>
      </c>
      <c r="B224" s="42" t="s">
        <v>53</v>
      </c>
      <c r="C224" s="6" t="s">
        <v>77</v>
      </c>
      <c r="D224" s="7">
        <v>26</v>
      </c>
      <c r="E224" s="7"/>
      <c r="F224" s="7">
        <f t="shared" si="14"/>
        <v>0</v>
      </c>
    </row>
    <row r="225" spans="1:7" s="4" customFormat="1" ht="29.65" customHeight="1">
      <c r="A225" s="5" t="s">
        <v>50</v>
      </c>
      <c r="B225" s="42" t="s">
        <v>54</v>
      </c>
      <c r="C225" s="6" t="s">
        <v>77</v>
      </c>
      <c r="D225" s="7">
        <f>4+4+4</f>
        <v>12</v>
      </c>
      <c r="E225" s="7"/>
      <c r="F225" s="7">
        <f t="shared" si="14"/>
        <v>0</v>
      </c>
    </row>
    <row r="226" spans="1:7" s="4" customFormat="1" ht="29.65" customHeight="1">
      <c r="A226" s="5" t="s">
        <v>233</v>
      </c>
      <c r="B226" s="42" t="s">
        <v>452</v>
      </c>
      <c r="C226" s="6" t="s">
        <v>77</v>
      </c>
      <c r="D226" s="7">
        <v>1</v>
      </c>
      <c r="E226" s="11"/>
      <c r="F226" s="7">
        <f t="shared" si="14"/>
        <v>0</v>
      </c>
    </row>
    <row r="227" spans="1:7" s="4" customFormat="1" ht="29.65" customHeight="1">
      <c r="A227" s="16" t="s">
        <v>529</v>
      </c>
      <c r="B227" s="53" t="s">
        <v>168</v>
      </c>
      <c r="C227" s="16"/>
      <c r="D227" s="16"/>
      <c r="E227" s="16"/>
      <c r="F227" s="16"/>
    </row>
    <row r="228" spans="1:7" s="4" customFormat="1" ht="29.65" customHeight="1">
      <c r="A228" s="5" t="s">
        <v>234</v>
      </c>
      <c r="B228" s="42" t="s">
        <v>822</v>
      </c>
      <c r="C228" s="6" t="s">
        <v>81</v>
      </c>
      <c r="D228" s="11">
        <v>8</v>
      </c>
      <c r="E228" s="7"/>
      <c r="F228" s="7">
        <f>+E228*D228</f>
        <v>0</v>
      </c>
    </row>
    <row r="229" spans="1:7" s="4" customFormat="1" ht="29.65" customHeight="1">
      <c r="A229" s="5" t="s">
        <v>823</v>
      </c>
      <c r="B229" s="42" t="s">
        <v>169</v>
      </c>
      <c r="C229" s="6" t="s">
        <v>81</v>
      </c>
      <c r="D229" s="11">
        <v>6</v>
      </c>
      <c r="E229" s="7"/>
      <c r="F229" s="7">
        <f>+E229*D229</f>
        <v>0</v>
      </c>
    </row>
    <row r="230" spans="1:7" s="4" customFormat="1" ht="29.65" customHeight="1">
      <c r="A230" s="5" t="s">
        <v>824</v>
      </c>
      <c r="B230" s="42" t="s">
        <v>825</v>
      </c>
      <c r="C230" s="6" t="s">
        <v>81</v>
      </c>
      <c r="D230" s="11">
        <v>4</v>
      </c>
      <c r="E230" s="7"/>
      <c r="F230" s="7">
        <f>+E230*D230</f>
        <v>0</v>
      </c>
    </row>
    <row r="231" spans="1:7" s="4" customFormat="1" ht="29.65" customHeight="1">
      <c r="A231" s="16" t="s">
        <v>235</v>
      </c>
      <c r="B231" s="53" t="s">
        <v>236</v>
      </c>
      <c r="C231" s="16"/>
      <c r="D231" s="16"/>
      <c r="E231" s="16"/>
      <c r="F231" s="16"/>
    </row>
    <row r="232" spans="1:7" s="4" customFormat="1" ht="29.65" customHeight="1">
      <c r="A232" s="5" t="s">
        <v>237</v>
      </c>
      <c r="B232" s="42" t="s">
        <v>541</v>
      </c>
      <c r="C232" s="6" t="s">
        <v>81</v>
      </c>
      <c r="D232" s="11">
        <v>13</v>
      </c>
      <c r="E232" s="7"/>
      <c r="F232" s="7">
        <f t="shared" ref="F232:F238" si="15">+E232*D232</f>
        <v>0</v>
      </c>
    </row>
    <row r="233" spans="1:7" s="19" customFormat="1" ht="29.65" customHeight="1">
      <c r="A233" s="12" t="s">
        <v>238</v>
      </c>
      <c r="B233" s="43" t="s">
        <v>453</v>
      </c>
      <c r="C233" s="18" t="s">
        <v>81</v>
      </c>
      <c r="D233" s="11">
        <v>7</v>
      </c>
      <c r="E233" s="11"/>
      <c r="F233" s="11">
        <f t="shared" si="15"/>
        <v>0</v>
      </c>
      <c r="G233" s="4"/>
    </row>
    <row r="234" spans="1:7" s="4" customFormat="1" ht="29.65" customHeight="1">
      <c r="A234" s="5" t="s">
        <v>454</v>
      </c>
      <c r="B234" s="42" t="s">
        <v>76</v>
      </c>
      <c r="C234" s="6" t="s">
        <v>81</v>
      </c>
      <c r="D234" s="11">
        <v>10</v>
      </c>
      <c r="E234" s="7"/>
      <c r="F234" s="7">
        <f t="shared" si="15"/>
        <v>0</v>
      </c>
    </row>
    <row r="235" spans="1:7" s="4" customFormat="1" ht="29.65" customHeight="1">
      <c r="A235" s="16" t="s">
        <v>239</v>
      </c>
      <c r="B235" s="53" t="s">
        <v>240</v>
      </c>
      <c r="C235" s="16"/>
      <c r="D235" s="16"/>
      <c r="E235" s="16"/>
      <c r="F235" s="16"/>
    </row>
    <row r="236" spans="1:7" s="4" customFormat="1" ht="28.5" customHeight="1">
      <c r="A236" s="5" t="s">
        <v>542</v>
      </c>
      <c r="B236" s="42" t="s">
        <v>241</v>
      </c>
      <c r="C236" s="6" t="s">
        <v>81</v>
      </c>
      <c r="D236" s="7">
        <v>1</v>
      </c>
      <c r="E236" s="7"/>
      <c r="F236" s="7">
        <f t="shared" si="15"/>
        <v>0</v>
      </c>
    </row>
    <row r="237" spans="1:7" s="4" customFormat="1" ht="28.5" customHeight="1">
      <c r="A237" s="21" t="s">
        <v>529</v>
      </c>
      <c r="B237" s="51" t="s">
        <v>543</v>
      </c>
      <c r="C237" s="21"/>
      <c r="D237" s="52"/>
      <c r="E237" s="52"/>
      <c r="F237" s="21"/>
    </row>
    <row r="238" spans="1:7" s="19" customFormat="1" ht="28.5" customHeight="1">
      <c r="A238" s="12" t="s">
        <v>544</v>
      </c>
      <c r="B238" s="43" t="s">
        <v>455</v>
      </c>
      <c r="C238" s="18" t="s">
        <v>81</v>
      </c>
      <c r="D238" s="11">
        <v>33</v>
      </c>
      <c r="E238" s="11"/>
      <c r="F238" s="11">
        <f t="shared" si="15"/>
        <v>0</v>
      </c>
      <c r="G238" s="4"/>
    </row>
    <row r="239" spans="1:7" s="4" customFormat="1" ht="29.65" customHeight="1">
      <c r="A239" s="5" t="s">
        <v>242</v>
      </c>
      <c r="B239" s="42" t="s">
        <v>55</v>
      </c>
      <c r="C239" s="6" t="s">
        <v>77</v>
      </c>
      <c r="D239" s="7">
        <v>22</v>
      </c>
      <c r="E239" s="7"/>
      <c r="F239" s="7">
        <f>+E239*D239</f>
        <v>0</v>
      </c>
    </row>
    <row r="240" spans="1:7" s="4" customFormat="1" ht="29.65" customHeight="1">
      <c r="A240" s="16" t="s">
        <v>243</v>
      </c>
      <c r="B240" s="53" t="s">
        <v>545</v>
      </c>
      <c r="C240" s="16"/>
      <c r="D240" s="16"/>
      <c r="E240" s="16"/>
      <c r="F240" s="16"/>
    </row>
    <row r="241" spans="1:7" s="19" customFormat="1" ht="29.65" customHeight="1">
      <c r="A241" s="12" t="s">
        <v>457</v>
      </c>
      <c r="B241" s="43" t="s">
        <v>546</v>
      </c>
      <c r="C241" s="18" t="s">
        <v>77</v>
      </c>
      <c r="D241" s="11">
        <v>12</v>
      </c>
      <c r="E241" s="11"/>
      <c r="F241" s="11">
        <f t="shared" ref="F241" si="16">+E241*D241</f>
        <v>0</v>
      </c>
      <c r="G241" s="4"/>
    </row>
    <row r="242" spans="1:7" s="4" customFormat="1" ht="29.65" customHeight="1">
      <c r="A242" s="16" t="s">
        <v>547</v>
      </c>
      <c r="B242" s="53" t="s">
        <v>456</v>
      </c>
      <c r="C242" s="16"/>
      <c r="D242" s="16"/>
      <c r="E242" s="16"/>
      <c r="F242" s="16"/>
    </row>
    <row r="243" spans="1:7" s="4" customFormat="1" ht="29.65" customHeight="1">
      <c r="A243" s="5" t="s">
        <v>244</v>
      </c>
      <c r="B243" s="42" t="s">
        <v>458</v>
      </c>
      <c r="C243" s="6" t="s">
        <v>77</v>
      </c>
      <c r="D243" s="7">
        <v>2</v>
      </c>
      <c r="E243" s="7"/>
      <c r="F243" s="7">
        <f>+E243*D243</f>
        <v>0</v>
      </c>
    </row>
    <row r="244" spans="1:7" s="4" customFormat="1" ht="29.65" customHeight="1">
      <c r="A244" s="16" t="s">
        <v>245</v>
      </c>
      <c r="B244" s="53" t="s">
        <v>548</v>
      </c>
      <c r="C244" s="16"/>
      <c r="D244" s="16"/>
      <c r="E244" s="16"/>
      <c r="F244" s="16"/>
    </row>
    <row r="245" spans="1:7" s="19" customFormat="1" ht="29.65" customHeight="1">
      <c r="A245" s="12" t="s">
        <v>460</v>
      </c>
      <c r="B245" s="43" t="s">
        <v>549</v>
      </c>
      <c r="C245" s="18" t="s">
        <v>77</v>
      </c>
      <c r="D245" s="11">
        <v>13</v>
      </c>
      <c r="E245" s="11"/>
      <c r="F245" s="11">
        <f t="shared" ref="F245" si="17">+E245*D245</f>
        <v>0</v>
      </c>
      <c r="G245" s="4"/>
    </row>
    <row r="246" spans="1:7" s="4" customFormat="1" ht="29.65" customHeight="1">
      <c r="A246" s="16" t="s">
        <v>246</v>
      </c>
      <c r="B246" s="53" t="s">
        <v>550</v>
      </c>
      <c r="C246" s="16"/>
      <c r="D246" s="16"/>
      <c r="E246" s="16"/>
      <c r="F246" s="16"/>
    </row>
    <row r="247" spans="1:7" s="19" customFormat="1" ht="29.65" customHeight="1">
      <c r="A247" s="12" t="s">
        <v>247</v>
      </c>
      <c r="B247" s="43" t="s">
        <v>551</v>
      </c>
      <c r="C247" s="18" t="s">
        <v>77</v>
      </c>
      <c r="D247" s="11">
        <v>4</v>
      </c>
      <c r="E247" s="11"/>
      <c r="F247" s="11">
        <f t="shared" ref="F247" si="18">+E247*D247</f>
        <v>0</v>
      </c>
      <c r="G247" s="4"/>
    </row>
    <row r="248" spans="1:7" s="4" customFormat="1" ht="29.65" customHeight="1">
      <c r="A248" s="16" t="s">
        <v>552</v>
      </c>
      <c r="B248" s="53" t="s">
        <v>150</v>
      </c>
      <c r="C248" s="16"/>
      <c r="D248" s="16"/>
      <c r="E248" s="16"/>
      <c r="F248" s="16"/>
    </row>
    <row r="249" spans="1:7" s="19" customFormat="1" ht="29.65" customHeight="1">
      <c r="A249" s="12" t="s">
        <v>553</v>
      </c>
      <c r="B249" s="43" t="s">
        <v>56</v>
      </c>
      <c r="C249" s="18" t="s">
        <v>80</v>
      </c>
      <c r="D249" s="11">
        <v>18</v>
      </c>
      <c r="E249" s="11"/>
      <c r="F249" s="11">
        <f>+E249*D249</f>
        <v>0</v>
      </c>
      <c r="G249" s="4"/>
    </row>
    <row r="250" spans="1:7" s="19" customFormat="1" ht="29.65" customHeight="1">
      <c r="A250" s="12" t="s">
        <v>554</v>
      </c>
      <c r="B250" s="43" t="s">
        <v>108</v>
      </c>
      <c r="C250" s="18" t="s">
        <v>80</v>
      </c>
      <c r="D250" s="11">
        <v>8</v>
      </c>
      <c r="E250" s="11"/>
      <c r="F250" s="11">
        <f t="shared" ref="F250:F253" si="19">+E250*D250</f>
        <v>0</v>
      </c>
      <c r="G250" s="4"/>
    </row>
    <row r="251" spans="1:7" s="19" customFormat="1" ht="29.65" customHeight="1">
      <c r="A251" s="12" t="s">
        <v>555</v>
      </c>
      <c r="B251" s="43" t="s">
        <v>109</v>
      </c>
      <c r="C251" s="18" t="s">
        <v>80</v>
      </c>
      <c r="D251" s="11">
        <v>16</v>
      </c>
      <c r="E251" s="11"/>
      <c r="F251" s="11">
        <f t="shared" si="19"/>
        <v>0</v>
      </c>
      <c r="G251" s="4"/>
    </row>
    <row r="252" spans="1:7" s="19" customFormat="1" ht="29.65" customHeight="1">
      <c r="A252" s="12" t="s">
        <v>556</v>
      </c>
      <c r="B252" s="43" t="s">
        <v>248</v>
      </c>
      <c r="C252" s="18" t="s">
        <v>80</v>
      </c>
      <c r="D252" s="11">
        <v>10</v>
      </c>
      <c r="E252" s="11"/>
      <c r="F252" s="11">
        <f t="shared" si="19"/>
        <v>0</v>
      </c>
      <c r="G252" s="4"/>
    </row>
    <row r="253" spans="1:7" s="19" customFormat="1" ht="29.65" customHeight="1">
      <c r="A253" s="12" t="s">
        <v>557</v>
      </c>
      <c r="B253" s="43" t="s">
        <v>558</v>
      </c>
      <c r="C253" s="18" t="s">
        <v>80</v>
      </c>
      <c r="D253" s="11">
        <v>75</v>
      </c>
      <c r="E253" s="11"/>
      <c r="F253" s="11">
        <f t="shared" si="19"/>
        <v>0</v>
      </c>
      <c r="G253" s="4"/>
    </row>
    <row r="254" spans="1:7" s="4" customFormat="1" ht="29.65" customHeight="1">
      <c r="A254" s="16" t="s">
        <v>559</v>
      </c>
      <c r="B254" s="53" t="s">
        <v>459</v>
      </c>
      <c r="C254" s="16"/>
      <c r="D254" s="16"/>
      <c r="E254" s="16"/>
      <c r="F254" s="16"/>
    </row>
    <row r="255" spans="1:7" s="4" customFormat="1" ht="29.65" customHeight="1">
      <c r="A255" s="5" t="s">
        <v>560</v>
      </c>
      <c r="B255" s="42" t="s">
        <v>461</v>
      </c>
      <c r="C255" s="6" t="s">
        <v>77</v>
      </c>
      <c r="D255" s="11">
        <v>5</v>
      </c>
      <c r="E255" s="7"/>
      <c r="F255" s="7">
        <f t="shared" ref="F255:F256" si="20">+E255*D255</f>
        <v>0</v>
      </c>
    </row>
    <row r="256" spans="1:7" s="4" customFormat="1" ht="29.65" customHeight="1">
      <c r="A256" s="5" t="s">
        <v>561</v>
      </c>
      <c r="B256" s="42" t="s">
        <v>462</v>
      </c>
      <c r="C256" s="6" t="s">
        <v>77</v>
      </c>
      <c r="D256" s="11">
        <v>1</v>
      </c>
      <c r="E256" s="7"/>
      <c r="F256" s="7">
        <f t="shared" si="20"/>
        <v>0</v>
      </c>
    </row>
    <row r="257" spans="1:7" s="4" customFormat="1" ht="29.65" customHeight="1">
      <c r="A257" s="16" t="s">
        <v>562</v>
      </c>
      <c r="B257" s="53" t="s">
        <v>463</v>
      </c>
      <c r="C257" s="16"/>
      <c r="D257" s="16"/>
      <c r="E257" s="16"/>
      <c r="F257" s="16"/>
    </row>
    <row r="258" spans="1:7" s="4" customFormat="1" ht="29.65" customHeight="1">
      <c r="A258" s="5" t="s">
        <v>563</v>
      </c>
      <c r="B258" s="42" t="s">
        <v>464</v>
      </c>
      <c r="C258" s="6" t="s">
        <v>77</v>
      </c>
      <c r="D258" s="11">
        <v>2</v>
      </c>
      <c r="E258" s="7"/>
      <c r="F258" s="7">
        <f t="shared" ref="F258" si="21">+E258*D258</f>
        <v>0</v>
      </c>
    </row>
    <row r="259" spans="1:7" s="4" customFormat="1" ht="28.5" customHeight="1">
      <c r="A259" s="21" t="s">
        <v>529</v>
      </c>
      <c r="B259" s="51" t="s">
        <v>565</v>
      </c>
      <c r="C259" s="21"/>
      <c r="D259" s="52"/>
      <c r="E259" s="52"/>
      <c r="F259" s="21"/>
    </row>
    <row r="260" spans="1:7" s="22" customFormat="1" ht="25.35" customHeight="1">
      <c r="A260" s="12" t="s">
        <v>564</v>
      </c>
      <c r="B260" s="43" t="s">
        <v>567</v>
      </c>
      <c r="C260" s="18" t="s">
        <v>81</v>
      </c>
      <c r="D260" s="11">
        <v>5</v>
      </c>
      <c r="E260" s="11"/>
      <c r="F260" s="11">
        <f t="shared" ref="F260" si="22">+E260*D260</f>
        <v>0</v>
      </c>
      <c r="G260" s="4"/>
    </row>
    <row r="261" spans="1:7" s="23" customFormat="1" ht="25.35" customHeight="1">
      <c r="A261" s="16" t="s">
        <v>566</v>
      </c>
      <c r="B261" s="53" t="s">
        <v>569</v>
      </c>
      <c r="C261" s="16"/>
      <c r="D261" s="16"/>
      <c r="E261" s="16"/>
      <c r="F261" s="16"/>
      <c r="G261" s="4"/>
    </row>
    <row r="262" spans="1:7" s="22" customFormat="1" ht="25.35" customHeight="1">
      <c r="A262" s="12" t="s">
        <v>826</v>
      </c>
      <c r="B262" s="43" t="s">
        <v>571</v>
      </c>
      <c r="C262" s="18" t="s">
        <v>80</v>
      </c>
      <c r="D262" s="11">
        <v>50</v>
      </c>
      <c r="E262" s="11"/>
      <c r="F262" s="11">
        <f t="shared" ref="F262:F273" si="23">+E262*D262</f>
        <v>0</v>
      </c>
      <c r="G262" s="4"/>
    </row>
    <row r="263" spans="1:7" s="22" customFormat="1" ht="25.35" customHeight="1">
      <c r="A263" s="12" t="s">
        <v>827</v>
      </c>
      <c r="B263" s="43" t="s">
        <v>106</v>
      </c>
      <c r="C263" s="18" t="s">
        <v>80</v>
      </c>
      <c r="D263" s="11">
        <v>60</v>
      </c>
      <c r="E263" s="11"/>
      <c r="F263" s="11">
        <f t="shared" si="23"/>
        <v>0</v>
      </c>
      <c r="G263" s="4"/>
    </row>
    <row r="264" spans="1:7" s="22" customFormat="1" ht="25.35" customHeight="1">
      <c r="A264" s="12" t="s">
        <v>828</v>
      </c>
      <c r="B264" s="43" t="s">
        <v>74</v>
      </c>
      <c r="C264" s="18" t="s">
        <v>80</v>
      </c>
      <c r="D264" s="11">
        <v>210</v>
      </c>
      <c r="E264" s="11"/>
      <c r="F264" s="11">
        <f t="shared" si="23"/>
        <v>0</v>
      </c>
      <c r="G264" s="4"/>
    </row>
    <row r="265" spans="1:7" s="22" customFormat="1" ht="25.35" customHeight="1">
      <c r="A265" s="12" t="s">
        <v>829</v>
      </c>
      <c r="B265" s="43" t="s">
        <v>575</v>
      </c>
      <c r="C265" s="18" t="s">
        <v>80</v>
      </c>
      <c r="D265" s="11">
        <v>150</v>
      </c>
      <c r="E265" s="11"/>
      <c r="F265" s="11">
        <f t="shared" si="23"/>
        <v>0</v>
      </c>
      <c r="G265" s="4"/>
    </row>
    <row r="266" spans="1:7" s="23" customFormat="1" ht="25.35" customHeight="1">
      <c r="A266" s="16" t="s">
        <v>568</v>
      </c>
      <c r="B266" s="53" t="s">
        <v>577</v>
      </c>
      <c r="C266" s="16"/>
      <c r="D266" s="16"/>
      <c r="E266" s="16"/>
      <c r="F266" s="16">
        <f t="shared" si="23"/>
        <v>0</v>
      </c>
      <c r="G266" s="4"/>
    </row>
    <row r="267" spans="1:7" s="22" customFormat="1" ht="25.35" customHeight="1">
      <c r="A267" s="12" t="s">
        <v>570</v>
      </c>
      <c r="B267" s="43" t="s">
        <v>578</v>
      </c>
      <c r="C267" s="18" t="s">
        <v>77</v>
      </c>
      <c r="D267" s="11">
        <v>2</v>
      </c>
      <c r="E267" s="11"/>
      <c r="F267" s="11">
        <f t="shared" si="23"/>
        <v>0</v>
      </c>
      <c r="G267" s="4"/>
    </row>
    <row r="268" spans="1:7" s="22" customFormat="1" ht="25.35" customHeight="1">
      <c r="A268" s="12" t="s">
        <v>572</v>
      </c>
      <c r="B268" s="43" t="s">
        <v>579</v>
      </c>
      <c r="C268" s="18" t="s">
        <v>77</v>
      </c>
      <c r="D268" s="11">
        <v>2</v>
      </c>
      <c r="E268" s="11"/>
      <c r="F268" s="11">
        <f t="shared" si="23"/>
        <v>0</v>
      </c>
      <c r="G268" s="4"/>
    </row>
    <row r="269" spans="1:7" s="22" customFormat="1" ht="25.35" customHeight="1">
      <c r="A269" s="12" t="s">
        <v>573</v>
      </c>
      <c r="B269" s="43" t="s">
        <v>580</v>
      </c>
      <c r="C269" s="18" t="s">
        <v>77</v>
      </c>
      <c r="D269" s="11">
        <v>6</v>
      </c>
      <c r="E269" s="11"/>
      <c r="F269" s="11">
        <f t="shared" si="23"/>
        <v>0</v>
      </c>
      <c r="G269" s="4"/>
    </row>
    <row r="270" spans="1:7" s="22" customFormat="1" ht="25.35" customHeight="1">
      <c r="A270" s="12" t="s">
        <v>574</v>
      </c>
      <c r="B270" s="43" t="s">
        <v>581</v>
      </c>
      <c r="C270" s="18" t="s">
        <v>77</v>
      </c>
      <c r="D270" s="11">
        <v>33</v>
      </c>
      <c r="E270" s="11"/>
      <c r="F270" s="11">
        <f t="shared" si="23"/>
        <v>0</v>
      </c>
      <c r="G270" s="4"/>
    </row>
    <row r="271" spans="1:7" s="22" customFormat="1" ht="25.35" customHeight="1">
      <c r="A271" s="12" t="s">
        <v>576</v>
      </c>
      <c r="B271" s="43" t="s">
        <v>583</v>
      </c>
      <c r="C271" s="18" t="s">
        <v>77</v>
      </c>
      <c r="D271" s="11">
        <v>5</v>
      </c>
      <c r="E271" s="11"/>
      <c r="F271" s="11">
        <f t="shared" si="23"/>
        <v>0</v>
      </c>
      <c r="G271" s="4"/>
    </row>
    <row r="272" spans="1:7" s="22" customFormat="1" ht="25.35" customHeight="1">
      <c r="A272" s="12" t="s">
        <v>582</v>
      </c>
      <c r="B272" s="43" t="s">
        <v>585</v>
      </c>
      <c r="C272" s="18" t="s">
        <v>77</v>
      </c>
      <c r="D272" s="11">
        <v>6</v>
      </c>
      <c r="E272" s="11"/>
      <c r="F272" s="11">
        <f t="shared" si="23"/>
        <v>0</v>
      </c>
      <c r="G272" s="4"/>
    </row>
    <row r="273" spans="1:7" s="22" customFormat="1" ht="25.35" customHeight="1">
      <c r="A273" s="12" t="s">
        <v>584</v>
      </c>
      <c r="B273" s="43" t="s">
        <v>586</v>
      </c>
      <c r="C273" s="18" t="s">
        <v>77</v>
      </c>
      <c r="D273" s="11">
        <v>28</v>
      </c>
      <c r="E273" s="11"/>
      <c r="F273" s="11">
        <f t="shared" si="23"/>
        <v>0</v>
      </c>
      <c r="G273" s="4"/>
    </row>
    <row r="274" spans="1:7" s="4" customFormat="1" ht="29.65" customHeight="1">
      <c r="A274" s="47" t="s">
        <v>83</v>
      </c>
      <c r="B274" s="48"/>
      <c r="C274" s="49"/>
      <c r="D274" s="50"/>
      <c r="E274" s="38"/>
      <c r="F274" s="38">
        <f>SUM(F167:F273)</f>
        <v>0</v>
      </c>
    </row>
    <row r="275" spans="1:7" s="4" customFormat="1" ht="29.65" customHeight="1">
      <c r="A275" s="3" t="s">
        <v>57</v>
      </c>
      <c r="B275" s="20" t="s">
        <v>58</v>
      </c>
      <c r="C275" s="14"/>
      <c r="D275" s="54"/>
      <c r="E275" s="8"/>
      <c r="F275" s="8"/>
    </row>
    <row r="276" spans="1:7" s="27" customFormat="1" ht="29.65" customHeight="1">
      <c r="A276" s="39" t="s">
        <v>59</v>
      </c>
      <c r="B276" s="53" t="s">
        <v>587</v>
      </c>
      <c r="C276" s="24"/>
      <c r="D276" s="24"/>
      <c r="E276" s="25"/>
      <c r="F276" s="25"/>
      <c r="G276" s="4"/>
    </row>
    <row r="277" spans="1:7" s="28" customFormat="1" ht="29.65" customHeight="1">
      <c r="A277" s="12" t="s">
        <v>724</v>
      </c>
      <c r="B277" s="43" t="s">
        <v>588</v>
      </c>
      <c r="C277" s="11" t="s">
        <v>80</v>
      </c>
      <c r="D277" s="11">
        <v>140</v>
      </c>
      <c r="E277" s="11"/>
      <c r="F277" s="11">
        <f t="shared" ref="F277:F278" si="24">E277*D277</f>
        <v>0</v>
      </c>
      <c r="G277" s="4"/>
    </row>
    <row r="278" spans="1:7" s="28" customFormat="1" ht="29.65" customHeight="1">
      <c r="A278" s="12" t="s">
        <v>725</v>
      </c>
      <c r="B278" s="43" t="s">
        <v>589</v>
      </c>
      <c r="C278" s="11" t="s">
        <v>590</v>
      </c>
      <c r="D278" s="11">
        <v>4</v>
      </c>
      <c r="E278" s="11"/>
      <c r="F278" s="11">
        <f t="shared" si="24"/>
        <v>0</v>
      </c>
      <c r="G278" s="4"/>
    </row>
    <row r="279" spans="1:7" s="30" customFormat="1" ht="29.65" customHeight="1">
      <c r="A279" s="39" t="s">
        <v>644</v>
      </c>
      <c r="B279" s="53" t="s">
        <v>122</v>
      </c>
      <c r="C279" s="29"/>
      <c r="D279" s="24"/>
      <c r="E279" s="25"/>
      <c r="F279" s="25"/>
      <c r="G279" s="4"/>
    </row>
    <row r="280" spans="1:7" s="28" customFormat="1" ht="29.65" customHeight="1">
      <c r="A280" s="12" t="s">
        <v>726</v>
      </c>
      <c r="B280" s="43" t="s">
        <v>591</v>
      </c>
      <c r="C280" s="11" t="s">
        <v>80</v>
      </c>
      <c r="D280" s="11">
        <v>140</v>
      </c>
      <c r="E280" s="11"/>
      <c r="F280" s="11">
        <f t="shared" ref="F280:F281" si="25">E280*D280</f>
        <v>0</v>
      </c>
      <c r="G280" s="4"/>
    </row>
    <row r="281" spans="1:7" s="27" customFormat="1" ht="29.65" customHeight="1">
      <c r="A281" s="12" t="s">
        <v>727</v>
      </c>
      <c r="B281" s="43" t="s">
        <v>592</v>
      </c>
      <c r="C281" s="11" t="s">
        <v>283</v>
      </c>
      <c r="D281" s="11">
        <v>2</v>
      </c>
      <c r="E281" s="11"/>
      <c r="F281" s="11">
        <f t="shared" si="25"/>
        <v>0</v>
      </c>
      <c r="G281" s="4"/>
    </row>
    <row r="282" spans="1:7" s="31" customFormat="1" ht="29.65" customHeight="1">
      <c r="A282" s="39" t="s">
        <v>645</v>
      </c>
      <c r="B282" s="53" t="s">
        <v>593</v>
      </c>
      <c r="C282" s="24"/>
      <c r="D282" s="24"/>
      <c r="E282" s="25"/>
      <c r="F282" s="25"/>
      <c r="G282" s="4"/>
    </row>
    <row r="283" spans="1:7" s="27" customFormat="1" ht="29.65" customHeight="1">
      <c r="A283" s="12" t="s">
        <v>728</v>
      </c>
      <c r="B283" s="43" t="s">
        <v>594</v>
      </c>
      <c r="C283" s="11" t="s">
        <v>590</v>
      </c>
      <c r="D283" s="11">
        <v>1</v>
      </c>
      <c r="E283" s="11"/>
      <c r="F283" s="11">
        <f t="shared" ref="F283:F297" si="26">E283*D283</f>
        <v>0</v>
      </c>
      <c r="G283" s="4"/>
    </row>
    <row r="284" spans="1:7" s="27" customFormat="1" ht="29.65" customHeight="1">
      <c r="A284" s="12" t="s">
        <v>729</v>
      </c>
      <c r="B284" s="43" t="s">
        <v>595</v>
      </c>
      <c r="C284" s="11" t="s">
        <v>283</v>
      </c>
      <c r="D284" s="11">
        <v>2</v>
      </c>
      <c r="E284" s="11"/>
      <c r="F284" s="11">
        <f t="shared" si="26"/>
        <v>0</v>
      </c>
      <c r="G284" s="4"/>
    </row>
    <row r="285" spans="1:7" s="27" customFormat="1" ht="29.65" customHeight="1">
      <c r="A285" s="12" t="s">
        <v>730</v>
      </c>
      <c r="B285" s="113" t="s">
        <v>833</v>
      </c>
      <c r="C285" s="11" t="s">
        <v>283</v>
      </c>
      <c r="D285" s="11">
        <v>1</v>
      </c>
      <c r="E285" s="11"/>
      <c r="F285" s="11">
        <f t="shared" si="26"/>
        <v>0</v>
      </c>
      <c r="G285" s="4"/>
    </row>
    <row r="286" spans="1:7" s="27" customFormat="1" ht="29.65" customHeight="1">
      <c r="A286" s="12" t="s">
        <v>731</v>
      </c>
      <c r="B286" s="113" t="s">
        <v>596</v>
      </c>
      <c r="C286" s="11" t="s">
        <v>81</v>
      </c>
      <c r="D286" s="11">
        <v>1</v>
      </c>
      <c r="E286" s="11"/>
      <c r="F286" s="11">
        <f t="shared" si="26"/>
        <v>0</v>
      </c>
      <c r="G286" s="4"/>
    </row>
    <row r="287" spans="1:7" s="27" customFormat="1" ht="29.65" customHeight="1">
      <c r="A287" s="12" t="s">
        <v>732</v>
      </c>
      <c r="B287" s="113" t="s">
        <v>597</v>
      </c>
      <c r="C287" s="11" t="s">
        <v>81</v>
      </c>
      <c r="D287" s="11">
        <v>1</v>
      </c>
      <c r="E287" s="11"/>
      <c r="F287" s="11">
        <f t="shared" si="26"/>
        <v>0</v>
      </c>
      <c r="G287" s="4"/>
    </row>
    <row r="288" spans="1:7" s="27" customFormat="1" ht="29.65" customHeight="1">
      <c r="A288" s="12" t="s">
        <v>733</v>
      </c>
      <c r="B288" s="113" t="s">
        <v>598</v>
      </c>
      <c r="C288" s="11" t="s">
        <v>81</v>
      </c>
      <c r="D288" s="11">
        <v>1</v>
      </c>
      <c r="E288" s="11"/>
      <c r="F288" s="11">
        <f t="shared" si="26"/>
        <v>0</v>
      </c>
      <c r="G288" s="4"/>
    </row>
    <row r="289" spans="1:7" s="27" customFormat="1" ht="29.65" customHeight="1">
      <c r="A289" s="12" t="s">
        <v>734</v>
      </c>
      <c r="B289" s="113" t="s">
        <v>834</v>
      </c>
      <c r="C289" s="11" t="s">
        <v>81</v>
      </c>
      <c r="D289" s="11">
        <v>1</v>
      </c>
      <c r="E289" s="11"/>
      <c r="F289" s="11">
        <f t="shared" si="26"/>
        <v>0</v>
      </c>
      <c r="G289" s="4"/>
    </row>
    <row r="290" spans="1:7" s="27" customFormat="1" ht="29.65" customHeight="1">
      <c r="A290" s="12" t="s">
        <v>735</v>
      </c>
      <c r="B290" s="113" t="s">
        <v>599</v>
      </c>
      <c r="C290" s="11" t="s">
        <v>81</v>
      </c>
      <c r="D290" s="11">
        <v>1</v>
      </c>
      <c r="E290" s="11"/>
      <c r="F290" s="11">
        <f t="shared" si="26"/>
        <v>0</v>
      </c>
      <c r="G290" s="4"/>
    </row>
    <row r="291" spans="1:7" s="27" customFormat="1" ht="29.65" customHeight="1">
      <c r="A291" s="12" t="s">
        <v>736</v>
      </c>
      <c r="B291" s="113" t="s">
        <v>600</v>
      </c>
      <c r="C291" s="11" t="s">
        <v>81</v>
      </c>
      <c r="D291" s="11">
        <v>1</v>
      </c>
      <c r="E291" s="11"/>
      <c r="F291" s="11">
        <f t="shared" si="26"/>
        <v>0</v>
      </c>
      <c r="G291" s="4"/>
    </row>
    <row r="292" spans="1:7" s="27" customFormat="1" ht="29.65" customHeight="1">
      <c r="A292" s="12" t="s">
        <v>737</v>
      </c>
      <c r="B292" s="113" t="s">
        <v>601</v>
      </c>
      <c r="C292" s="11" t="s">
        <v>81</v>
      </c>
      <c r="D292" s="11">
        <v>1</v>
      </c>
      <c r="E292" s="11"/>
      <c r="F292" s="11">
        <f t="shared" si="26"/>
        <v>0</v>
      </c>
      <c r="G292" s="4"/>
    </row>
    <row r="293" spans="1:7" s="27" customFormat="1" ht="29.65" customHeight="1">
      <c r="A293" s="12" t="s">
        <v>738</v>
      </c>
      <c r="B293" s="113" t="s">
        <v>602</v>
      </c>
      <c r="C293" s="11" t="s">
        <v>81</v>
      </c>
      <c r="D293" s="11">
        <v>1</v>
      </c>
      <c r="E293" s="11"/>
      <c r="F293" s="11">
        <f t="shared" si="26"/>
        <v>0</v>
      </c>
      <c r="G293" s="4"/>
    </row>
    <row r="294" spans="1:7" s="27" customFormat="1" ht="29.65" customHeight="1">
      <c r="A294" s="12" t="s">
        <v>739</v>
      </c>
      <c r="B294" s="43" t="s">
        <v>603</v>
      </c>
      <c r="C294" s="11" t="s">
        <v>81</v>
      </c>
      <c r="D294" s="11">
        <v>1</v>
      </c>
      <c r="E294" s="11"/>
      <c r="F294" s="11">
        <f t="shared" si="26"/>
        <v>0</v>
      </c>
      <c r="G294" s="4"/>
    </row>
    <row r="295" spans="1:7" s="27" customFormat="1" ht="29.65" customHeight="1">
      <c r="A295" s="12" t="s">
        <v>740</v>
      </c>
      <c r="B295" s="43" t="s">
        <v>604</v>
      </c>
      <c r="C295" s="11" t="s">
        <v>81</v>
      </c>
      <c r="D295" s="11">
        <v>1</v>
      </c>
      <c r="E295" s="11"/>
      <c r="F295" s="11">
        <f t="shared" si="26"/>
        <v>0</v>
      </c>
      <c r="G295" s="4"/>
    </row>
    <row r="296" spans="1:7" s="27" customFormat="1" ht="29.65" customHeight="1">
      <c r="A296" s="12" t="s">
        <v>741</v>
      </c>
      <c r="B296" s="43" t="s">
        <v>605</v>
      </c>
      <c r="C296" s="11" t="s">
        <v>81</v>
      </c>
      <c r="D296" s="11">
        <v>1</v>
      </c>
      <c r="E296" s="11"/>
      <c r="F296" s="11">
        <f t="shared" si="26"/>
        <v>0</v>
      </c>
      <c r="G296" s="4"/>
    </row>
    <row r="297" spans="1:7" s="27" customFormat="1" ht="29.65" customHeight="1">
      <c r="A297" s="12" t="s">
        <v>742</v>
      </c>
      <c r="B297" s="43" t="s">
        <v>606</v>
      </c>
      <c r="C297" s="11" t="s">
        <v>283</v>
      </c>
      <c r="D297" s="11">
        <v>1</v>
      </c>
      <c r="E297" s="11"/>
      <c r="F297" s="11">
        <f t="shared" si="26"/>
        <v>0</v>
      </c>
      <c r="G297" s="4"/>
    </row>
    <row r="298" spans="1:7" s="30" customFormat="1" ht="29.65" customHeight="1">
      <c r="A298" s="39" t="s">
        <v>151</v>
      </c>
      <c r="B298" s="53" t="s">
        <v>607</v>
      </c>
      <c r="C298" s="24"/>
      <c r="D298" s="24"/>
      <c r="E298" s="25"/>
      <c r="F298" s="25"/>
      <c r="G298" s="4"/>
    </row>
    <row r="299" spans="1:7" s="28" customFormat="1" ht="29.65" customHeight="1">
      <c r="A299" s="12" t="s">
        <v>743</v>
      </c>
      <c r="B299" s="43" t="s">
        <v>608</v>
      </c>
      <c r="C299" s="11" t="s">
        <v>80</v>
      </c>
      <c r="D299" s="11">
        <v>470</v>
      </c>
      <c r="E299" s="11"/>
      <c r="F299" s="11">
        <f t="shared" ref="F299:F300" si="27">E299*D299</f>
        <v>0</v>
      </c>
      <c r="G299" s="4"/>
    </row>
    <row r="300" spans="1:7" s="28" customFormat="1" ht="29.65" customHeight="1">
      <c r="A300" s="12" t="s">
        <v>744</v>
      </c>
      <c r="B300" s="43" t="s">
        <v>609</v>
      </c>
      <c r="C300" s="11" t="s">
        <v>283</v>
      </c>
      <c r="D300" s="11">
        <v>25</v>
      </c>
      <c r="E300" s="11"/>
      <c r="F300" s="11">
        <f t="shared" si="27"/>
        <v>0</v>
      </c>
      <c r="G300" s="4"/>
    </row>
    <row r="301" spans="1:7" s="31" customFormat="1" ht="29.65" customHeight="1">
      <c r="A301" s="39" t="s">
        <v>249</v>
      </c>
      <c r="B301" s="53" t="s">
        <v>152</v>
      </c>
      <c r="C301" s="24"/>
      <c r="D301" s="24">
        <v>0</v>
      </c>
      <c r="E301" s="25"/>
      <c r="F301" s="25"/>
      <c r="G301" s="4"/>
    </row>
    <row r="302" spans="1:7" s="27" customFormat="1" ht="29.65" customHeight="1">
      <c r="A302" s="12" t="s">
        <v>745</v>
      </c>
      <c r="B302" s="43" t="s">
        <v>610</v>
      </c>
      <c r="C302" s="11" t="s">
        <v>80</v>
      </c>
      <c r="D302" s="11">
        <v>30</v>
      </c>
      <c r="E302" s="11"/>
      <c r="F302" s="11">
        <f>E302*D302</f>
        <v>0</v>
      </c>
      <c r="G302" s="4"/>
    </row>
    <row r="303" spans="1:7" s="27" customFormat="1" ht="29.65" customHeight="1">
      <c r="A303" s="12" t="s">
        <v>746</v>
      </c>
      <c r="B303" s="43" t="s">
        <v>611</v>
      </c>
      <c r="C303" s="11" t="s">
        <v>80</v>
      </c>
      <c r="D303" s="11">
        <v>30</v>
      </c>
      <c r="E303" s="11"/>
      <c r="F303" s="11">
        <f>E303*D303</f>
        <v>0</v>
      </c>
      <c r="G303" s="4"/>
    </row>
    <row r="304" spans="1:7" s="27" customFormat="1" ht="29.65" customHeight="1">
      <c r="A304" s="12" t="s">
        <v>747</v>
      </c>
      <c r="B304" s="43" t="s">
        <v>612</v>
      </c>
      <c r="C304" s="11" t="s">
        <v>80</v>
      </c>
      <c r="D304" s="11">
        <v>460</v>
      </c>
      <c r="E304" s="11"/>
      <c r="F304" s="11">
        <f>E304*D304</f>
        <v>0</v>
      </c>
      <c r="G304" s="4"/>
    </row>
    <row r="305" spans="1:7" s="27" customFormat="1" ht="29.65" customHeight="1">
      <c r="A305" s="12" t="s">
        <v>748</v>
      </c>
      <c r="B305" s="43" t="s">
        <v>613</v>
      </c>
      <c r="C305" s="11" t="s">
        <v>80</v>
      </c>
      <c r="D305" s="11">
        <v>180</v>
      </c>
      <c r="E305" s="11"/>
      <c r="F305" s="11">
        <f>E305*D305</f>
        <v>0</v>
      </c>
      <c r="G305" s="4"/>
    </row>
    <row r="306" spans="1:7" s="27" customFormat="1" ht="29.65" customHeight="1">
      <c r="A306" s="12" t="s">
        <v>749</v>
      </c>
      <c r="B306" s="43" t="s">
        <v>614</v>
      </c>
      <c r="C306" s="11" t="s">
        <v>80</v>
      </c>
      <c r="D306" s="11">
        <v>130</v>
      </c>
      <c r="E306" s="11"/>
      <c r="F306" s="11">
        <f>E306*D306</f>
        <v>0</v>
      </c>
      <c r="G306" s="4"/>
    </row>
    <row r="307" spans="1:7" s="39" customFormat="1" ht="29.65" customHeight="1">
      <c r="A307" s="39" t="s">
        <v>171</v>
      </c>
      <c r="B307" s="44" t="s">
        <v>615</v>
      </c>
      <c r="D307" s="39">
        <v>0</v>
      </c>
      <c r="G307" s="4"/>
    </row>
    <row r="308" spans="1:7" s="32" customFormat="1" ht="29.65" customHeight="1">
      <c r="A308" s="12" t="s">
        <v>750</v>
      </c>
      <c r="B308" s="43" t="s">
        <v>616</v>
      </c>
      <c r="C308" s="11" t="s">
        <v>80</v>
      </c>
      <c r="D308" s="11">
        <v>700</v>
      </c>
      <c r="E308" s="11"/>
      <c r="F308" s="11">
        <f>E308*D308</f>
        <v>0</v>
      </c>
      <c r="G308" s="4"/>
    </row>
    <row r="309" spans="1:7" s="32" customFormat="1" ht="29.65" customHeight="1">
      <c r="A309" s="12" t="s">
        <v>751</v>
      </c>
      <c r="B309" s="43" t="s">
        <v>617</v>
      </c>
      <c r="C309" s="11" t="s">
        <v>80</v>
      </c>
      <c r="D309" s="11">
        <v>400</v>
      </c>
      <c r="E309" s="11"/>
      <c r="F309" s="11">
        <f>E309*D309</f>
        <v>0</v>
      </c>
      <c r="G309" s="4"/>
    </row>
    <row r="310" spans="1:7" s="39" customFormat="1" ht="29.65" customHeight="1">
      <c r="A310" s="39" t="s">
        <v>649</v>
      </c>
      <c r="B310" s="44" t="s">
        <v>618</v>
      </c>
      <c r="D310" s="39">
        <v>0</v>
      </c>
      <c r="G310" s="4"/>
    </row>
    <row r="311" spans="1:7" s="27" customFormat="1" ht="29.65" customHeight="1">
      <c r="A311" s="12" t="s">
        <v>752</v>
      </c>
      <c r="B311" s="43" t="s">
        <v>60</v>
      </c>
      <c r="C311" s="11" t="s">
        <v>81</v>
      </c>
      <c r="D311" s="11">
        <v>1</v>
      </c>
      <c r="E311" s="11"/>
      <c r="F311" s="11">
        <f t="shared" ref="F311:F322" si="28">E311*D311</f>
        <v>0</v>
      </c>
      <c r="G311" s="4"/>
    </row>
    <row r="312" spans="1:7" s="27" customFormat="1" ht="29.65" customHeight="1">
      <c r="A312" s="12" t="s">
        <v>753</v>
      </c>
      <c r="B312" s="43" t="s">
        <v>619</v>
      </c>
      <c r="C312" s="11" t="s">
        <v>81</v>
      </c>
      <c r="D312" s="11">
        <v>1</v>
      </c>
      <c r="E312" s="11"/>
      <c r="F312" s="11">
        <f t="shared" si="28"/>
        <v>0</v>
      </c>
      <c r="G312" s="4"/>
    </row>
    <row r="313" spans="1:7" s="27" customFormat="1" ht="29.65" customHeight="1">
      <c r="A313" s="12" t="s">
        <v>754</v>
      </c>
      <c r="B313" s="43" t="s">
        <v>465</v>
      </c>
      <c r="C313" s="11" t="s">
        <v>81</v>
      </c>
      <c r="D313" s="11">
        <v>1</v>
      </c>
      <c r="E313" s="11"/>
      <c r="F313" s="11">
        <f t="shared" si="28"/>
        <v>0</v>
      </c>
      <c r="G313" s="4"/>
    </row>
    <row r="314" spans="1:7" s="27" customFormat="1" ht="29.65" customHeight="1">
      <c r="A314" s="12" t="s">
        <v>755</v>
      </c>
      <c r="B314" s="43" t="s">
        <v>466</v>
      </c>
      <c r="C314" s="11" t="s">
        <v>81</v>
      </c>
      <c r="D314" s="11">
        <v>1</v>
      </c>
      <c r="E314" s="11"/>
      <c r="F314" s="11">
        <f t="shared" si="28"/>
        <v>0</v>
      </c>
      <c r="G314" s="4"/>
    </row>
    <row r="315" spans="1:7" s="27" customFormat="1" ht="29.65" customHeight="1">
      <c r="A315" s="12" t="s">
        <v>756</v>
      </c>
      <c r="B315" s="43" t="s">
        <v>620</v>
      </c>
      <c r="C315" s="11" t="s">
        <v>81</v>
      </c>
      <c r="D315" s="11">
        <v>1</v>
      </c>
      <c r="E315" s="11"/>
      <c r="F315" s="11">
        <f t="shared" si="28"/>
        <v>0</v>
      </c>
      <c r="G315" s="4"/>
    </row>
    <row r="316" spans="1:7" s="27" customFormat="1" ht="29.65" customHeight="1">
      <c r="A316" s="12" t="s">
        <v>757</v>
      </c>
      <c r="B316" s="43" t="s">
        <v>621</v>
      </c>
      <c r="C316" s="11" t="s">
        <v>81</v>
      </c>
      <c r="D316" s="11">
        <v>1</v>
      </c>
      <c r="E316" s="11"/>
      <c r="F316" s="11">
        <f t="shared" si="28"/>
        <v>0</v>
      </c>
      <c r="G316" s="4"/>
    </row>
    <row r="317" spans="1:7" s="27" customFormat="1" ht="29.65" customHeight="1">
      <c r="A317" s="12" t="s">
        <v>758</v>
      </c>
      <c r="B317" s="43" t="s">
        <v>622</v>
      </c>
      <c r="C317" s="11" t="s">
        <v>81</v>
      </c>
      <c r="D317" s="11">
        <v>1</v>
      </c>
      <c r="E317" s="11"/>
      <c r="F317" s="11">
        <f t="shared" si="28"/>
        <v>0</v>
      </c>
      <c r="G317" s="4"/>
    </row>
    <row r="318" spans="1:7" s="27" customFormat="1" ht="29.65" customHeight="1">
      <c r="A318" s="12" t="s">
        <v>759</v>
      </c>
      <c r="B318" s="43" t="s">
        <v>467</v>
      </c>
      <c r="C318" s="11" t="s">
        <v>81</v>
      </c>
      <c r="D318" s="11">
        <v>1</v>
      </c>
      <c r="E318" s="11"/>
      <c r="F318" s="11">
        <f t="shared" si="28"/>
        <v>0</v>
      </c>
      <c r="G318" s="4"/>
    </row>
    <row r="319" spans="1:7" s="27" customFormat="1" ht="29.65" customHeight="1">
      <c r="A319" s="12" t="s">
        <v>760</v>
      </c>
      <c r="B319" s="43" t="s">
        <v>623</v>
      </c>
      <c r="C319" s="11" t="s">
        <v>81</v>
      </c>
      <c r="D319" s="11">
        <v>1</v>
      </c>
      <c r="E319" s="11"/>
      <c r="F319" s="11">
        <f t="shared" si="28"/>
        <v>0</v>
      </c>
      <c r="G319" s="4"/>
    </row>
    <row r="320" spans="1:7" s="27" customFormat="1" ht="29.65" customHeight="1">
      <c r="A320" s="12" t="s">
        <v>761</v>
      </c>
      <c r="B320" s="43" t="s">
        <v>468</v>
      </c>
      <c r="C320" s="11" t="s">
        <v>81</v>
      </c>
      <c r="D320" s="11">
        <v>1</v>
      </c>
      <c r="E320" s="11"/>
      <c r="F320" s="11">
        <f t="shared" si="28"/>
        <v>0</v>
      </c>
      <c r="G320" s="4"/>
    </row>
    <row r="321" spans="1:7" s="27" customFormat="1" ht="29.65" customHeight="1">
      <c r="A321" s="12" t="s">
        <v>762</v>
      </c>
      <c r="B321" s="43" t="s">
        <v>469</v>
      </c>
      <c r="C321" s="11" t="s">
        <v>81</v>
      </c>
      <c r="D321" s="11">
        <v>1</v>
      </c>
      <c r="E321" s="11"/>
      <c r="F321" s="11">
        <f t="shared" si="28"/>
        <v>0</v>
      </c>
      <c r="G321" s="4"/>
    </row>
    <row r="322" spans="1:7" s="28" customFormat="1" ht="29.65" customHeight="1">
      <c r="A322" s="12" t="s">
        <v>763</v>
      </c>
      <c r="B322" s="43" t="s">
        <v>61</v>
      </c>
      <c r="C322" s="11" t="s">
        <v>81</v>
      </c>
      <c r="D322" s="11">
        <v>24</v>
      </c>
      <c r="E322" s="11"/>
      <c r="F322" s="11">
        <f t="shared" si="28"/>
        <v>0</v>
      </c>
      <c r="G322" s="4"/>
    </row>
    <row r="323" spans="1:7" s="31" customFormat="1" ht="29.65" customHeight="1">
      <c r="A323" s="39" t="s">
        <v>62</v>
      </c>
      <c r="B323" s="53" t="s">
        <v>624</v>
      </c>
      <c r="C323" s="33"/>
      <c r="D323" s="24">
        <v>0</v>
      </c>
      <c r="E323" s="25"/>
      <c r="F323" s="25"/>
      <c r="G323" s="4"/>
    </row>
    <row r="324" spans="1:7" s="27" customFormat="1" ht="29.65" customHeight="1">
      <c r="A324" s="12" t="s">
        <v>764</v>
      </c>
      <c r="B324" s="43" t="s">
        <v>625</v>
      </c>
      <c r="C324" s="11" t="s">
        <v>283</v>
      </c>
      <c r="D324" s="11">
        <v>9</v>
      </c>
      <c r="E324" s="11"/>
      <c r="F324" s="11">
        <f>E324*D324</f>
        <v>0</v>
      </c>
      <c r="G324" s="4"/>
    </row>
    <row r="325" spans="1:7" s="27" customFormat="1" ht="29.65" customHeight="1">
      <c r="A325" s="12" t="s">
        <v>765</v>
      </c>
      <c r="B325" s="43" t="s">
        <v>158</v>
      </c>
      <c r="C325" s="11" t="s">
        <v>283</v>
      </c>
      <c r="D325" s="11">
        <v>22</v>
      </c>
      <c r="E325" s="11"/>
      <c r="F325" s="11">
        <f>E325*D325</f>
        <v>0</v>
      </c>
      <c r="G325" s="4"/>
    </row>
    <row r="326" spans="1:7" s="27" customFormat="1" ht="29.65" customHeight="1">
      <c r="A326" s="12" t="s">
        <v>766</v>
      </c>
      <c r="B326" s="43" t="s">
        <v>159</v>
      </c>
      <c r="C326" s="11" t="s">
        <v>283</v>
      </c>
      <c r="D326" s="11">
        <v>20</v>
      </c>
      <c r="E326" s="11"/>
      <c r="F326" s="11">
        <f>E326*D326</f>
        <v>0</v>
      </c>
      <c r="G326" s="4"/>
    </row>
    <row r="327" spans="1:7" s="27" customFormat="1" ht="29.65" customHeight="1">
      <c r="A327" s="12" t="s">
        <v>767</v>
      </c>
      <c r="B327" s="43" t="s">
        <v>250</v>
      </c>
      <c r="C327" s="11" t="s">
        <v>283</v>
      </c>
      <c r="D327" s="11">
        <v>7</v>
      </c>
      <c r="E327" s="11"/>
      <c r="F327" s="11">
        <f>E327*D327</f>
        <v>0</v>
      </c>
      <c r="G327" s="4"/>
    </row>
    <row r="328" spans="1:7" s="28" customFormat="1" ht="29.65" customHeight="1">
      <c r="A328" s="12" t="s">
        <v>768</v>
      </c>
      <c r="B328" s="43" t="s">
        <v>251</v>
      </c>
      <c r="C328" s="11" t="s">
        <v>283</v>
      </c>
      <c r="D328" s="11">
        <v>12</v>
      </c>
      <c r="E328" s="11"/>
      <c r="F328" s="11">
        <f>E328*D328</f>
        <v>0</v>
      </c>
      <c r="G328" s="4"/>
    </row>
    <row r="329" spans="1:7" s="31" customFormat="1" ht="29.65" customHeight="1">
      <c r="A329" s="39" t="s">
        <v>63</v>
      </c>
      <c r="B329" s="53" t="s">
        <v>626</v>
      </c>
      <c r="C329" s="33"/>
      <c r="D329" s="24">
        <v>0</v>
      </c>
      <c r="E329" s="25"/>
      <c r="F329" s="25"/>
      <c r="G329" s="4"/>
    </row>
    <row r="330" spans="1:7" s="27" customFormat="1" ht="29.65" customHeight="1">
      <c r="A330" s="12" t="s">
        <v>769</v>
      </c>
      <c r="B330" s="43" t="s">
        <v>627</v>
      </c>
      <c r="C330" s="11" t="s">
        <v>283</v>
      </c>
      <c r="D330" s="11">
        <v>98</v>
      </c>
      <c r="E330" s="11"/>
      <c r="F330" s="11">
        <f>E330*D330</f>
        <v>0</v>
      </c>
      <c r="G330" s="4"/>
    </row>
    <row r="331" spans="1:7" s="27" customFormat="1" ht="29.65" customHeight="1">
      <c r="A331" s="12" t="s">
        <v>770</v>
      </c>
      <c r="B331" s="43" t="s">
        <v>628</v>
      </c>
      <c r="C331" s="11" t="s">
        <v>283</v>
      </c>
      <c r="D331" s="11">
        <v>7</v>
      </c>
      <c r="E331" s="11"/>
      <c r="F331" s="11">
        <f>E331*D331</f>
        <v>0</v>
      </c>
      <c r="G331" s="4"/>
    </row>
    <row r="332" spans="1:7" s="34" customFormat="1" ht="29.65" customHeight="1">
      <c r="A332" s="12" t="s">
        <v>771</v>
      </c>
      <c r="B332" s="43" t="s">
        <v>629</v>
      </c>
      <c r="C332" s="11" t="s">
        <v>283</v>
      </c>
      <c r="D332" s="11">
        <v>24</v>
      </c>
      <c r="E332" s="11"/>
      <c r="F332" s="11">
        <f>E332*D332</f>
        <v>0</v>
      </c>
      <c r="G332" s="4"/>
    </row>
    <row r="333" spans="1:7" s="31" customFormat="1" ht="29.65" customHeight="1" thickBot="1">
      <c r="A333" s="81" t="s">
        <v>64</v>
      </c>
      <c r="B333" s="82" t="s">
        <v>630</v>
      </c>
      <c r="C333" s="83"/>
      <c r="D333" s="83"/>
      <c r="E333" s="84"/>
      <c r="F333" s="84"/>
      <c r="G333" s="4"/>
    </row>
    <row r="334" spans="1:7" s="27" customFormat="1" ht="29.65" customHeight="1">
      <c r="A334" s="85" t="s">
        <v>772</v>
      </c>
      <c r="B334" s="86" t="s">
        <v>631</v>
      </c>
      <c r="C334" s="87" t="s">
        <v>283</v>
      </c>
      <c r="D334" s="87">
        <v>1</v>
      </c>
      <c r="E334" s="87"/>
      <c r="F334" s="88">
        <f t="shared" ref="F334:F341" si="29">E334*D334</f>
        <v>0</v>
      </c>
      <c r="G334" s="4"/>
    </row>
    <row r="335" spans="1:7" s="27" customFormat="1" ht="29.65" customHeight="1">
      <c r="A335" s="89" t="s">
        <v>773</v>
      </c>
      <c r="B335" s="43" t="s">
        <v>632</v>
      </c>
      <c r="C335" s="11" t="s">
        <v>283</v>
      </c>
      <c r="D335" s="11">
        <v>79</v>
      </c>
      <c r="E335" s="11"/>
      <c r="F335" s="90">
        <f t="shared" si="29"/>
        <v>0</v>
      </c>
      <c r="G335" s="4"/>
    </row>
    <row r="336" spans="1:7" s="27" customFormat="1" ht="29.65" customHeight="1">
      <c r="A336" s="89" t="s">
        <v>774</v>
      </c>
      <c r="B336" s="43" t="s">
        <v>633</v>
      </c>
      <c r="C336" s="11" t="s">
        <v>283</v>
      </c>
      <c r="D336" s="11">
        <v>1</v>
      </c>
      <c r="E336" s="11"/>
      <c r="F336" s="90">
        <f t="shared" si="29"/>
        <v>0</v>
      </c>
      <c r="G336" s="73"/>
    </row>
    <row r="337" spans="1:7" s="27" customFormat="1" ht="29.65" customHeight="1">
      <c r="A337" s="89" t="s">
        <v>775</v>
      </c>
      <c r="B337" s="43" t="s">
        <v>634</v>
      </c>
      <c r="C337" s="11" t="s">
        <v>283</v>
      </c>
      <c r="D337" s="11">
        <v>1</v>
      </c>
      <c r="E337" s="11"/>
      <c r="F337" s="90">
        <f t="shared" si="29"/>
        <v>0</v>
      </c>
      <c r="G337" s="4"/>
    </row>
    <row r="338" spans="1:7" s="27" customFormat="1" ht="29.65" customHeight="1">
      <c r="A338" s="89" t="s">
        <v>776</v>
      </c>
      <c r="B338" s="43" t="s">
        <v>635</v>
      </c>
      <c r="C338" s="11" t="s">
        <v>283</v>
      </c>
      <c r="D338" s="11">
        <v>41</v>
      </c>
      <c r="E338" s="11"/>
      <c r="F338" s="90">
        <f t="shared" si="29"/>
        <v>0</v>
      </c>
      <c r="G338" s="4"/>
    </row>
    <row r="339" spans="1:7" s="35" customFormat="1" ht="29.65" customHeight="1">
      <c r="A339" s="89" t="s">
        <v>777</v>
      </c>
      <c r="B339" s="43" t="s">
        <v>636</v>
      </c>
      <c r="C339" s="11" t="s">
        <v>283</v>
      </c>
      <c r="D339" s="11">
        <v>13</v>
      </c>
      <c r="E339" s="11"/>
      <c r="F339" s="90">
        <f t="shared" si="29"/>
        <v>0</v>
      </c>
      <c r="G339" s="4"/>
    </row>
    <row r="340" spans="1:7" s="35" customFormat="1" ht="29.65" customHeight="1">
      <c r="A340" s="89" t="s">
        <v>778</v>
      </c>
      <c r="B340" s="43" t="s">
        <v>637</v>
      </c>
      <c r="C340" s="11" t="s">
        <v>283</v>
      </c>
      <c r="D340" s="11">
        <v>24</v>
      </c>
      <c r="E340" s="11"/>
      <c r="F340" s="90">
        <f t="shared" si="29"/>
        <v>0</v>
      </c>
      <c r="G340" s="4"/>
    </row>
    <row r="341" spans="1:7" s="28" customFormat="1" ht="29.65" customHeight="1">
      <c r="A341" s="89" t="s">
        <v>779</v>
      </c>
      <c r="B341" s="43" t="s">
        <v>638</v>
      </c>
      <c r="C341" s="11" t="s">
        <v>80</v>
      </c>
      <c r="D341" s="11">
        <v>70</v>
      </c>
      <c r="E341" s="11"/>
      <c r="F341" s="90">
        <f t="shared" si="29"/>
        <v>0</v>
      </c>
      <c r="G341" s="4"/>
    </row>
    <row r="342" spans="1:7" s="31" customFormat="1" ht="29.65" customHeight="1">
      <c r="A342" s="91" t="s">
        <v>780</v>
      </c>
      <c r="B342" s="53" t="s">
        <v>153</v>
      </c>
      <c r="C342" s="24"/>
      <c r="D342" s="24">
        <v>0</v>
      </c>
      <c r="E342" s="36"/>
      <c r="F342" s="26"/>
      <c r="G342" s="4"/>
    </row>
    <row r="343" spans="1:7" s="28" customFormat="1" ht="29.65" customHeight="1">
      <c r="A343" s="89" t="s">
        <v>781</v>
      </c>
      <c r="B343" s="43" t="s">
        <v>639</v>
      </c>
      <c r="C343" s="11" t="s">
        <v>81</v>
      </c>
      <c r="D343" s="11">
        <v>1</v>
      </c>
      <c r="E343" s="11"/>
      <c r="F343" s="90">
        <f t="shared" ref="F343:F348" si="30">E343*D343</f>
        <v>0</v>
      </c>
      <c r="G343" s="4"/>
    </row>
    <row r="344" spans="1:7" s="28" customFormat="1" ht="29.65" customHeight="1">
      <c r="A344" s="89" t="s">
        <v>782</v>
      </c>
      <c r="B344" s="43" t="s">
        <v>640</v>
      </c>
      <c r="C344" s="11" t="s">
        <v>81</v>
      </c>
      <c r="D344" s="11">
        <v>33</v>
      </c>
      <c r="E344" s="11"/>
      <c r="F344" s="90">
        <f t="shared" si="30"/>
        <v>0</v>
      </c>
      <c r="G344" s="4"/>
    </row>
    <row r="345" spans="1:7" s="28" customFormat="1" ht="29.65" customHeight="1">
      <c r="A345" s="89" t="s">
        <v>783</v>
      </c>
      <c r="B345" s="43" t="s">
        <v>641</v>
      </c>
      <c r="C345" s="11" t="s">
        <v>81</v>
      </c>
      <c r="D345" s="11">
        <v>2</v>
      </c>
      <c r="E345" s="11"/>
      <c r="F345" s="90">
        <f t="shared" si="30"/>
        <v>0</v>
      </c>
      <c r="G345" s="4"/>
    </row>
    <row r="346" spans="1:7" s="27" customFormat="1" ht="29.65" customHeight="1">
      <c r="A346" s="89" t="s">
        <v>784</v>
      </c>
      <c r="B346" s="43" t="s">
        <v>642</v>
      </c>
      <c r="C346" s="11" t="s">
        <v>81</v>
      </c>
      <c r="D346" s="11">
        <v>1</v>
      </c>
      <c r="E346" s="11"/>
      <c r="F346" s="90">
        <f t="shared" si="30"/>
        <v>0</v>
      </c>
      <c r="G346" s="4"/>
    </row>
    <row r="347" spans="1:7" s="27" customFormat="1" ht="29.65" customHeight="1">
      <c r="A347" s="89" t="s">
        <v>785</v>
      </c>
      <c r="B347" s="43" t="s">
        <v>470</v>
      </c>
      <c r="C347" s="11" t="s">
        <v>81</v>
      </c>
      <c r="D347" s="11">
        <v>2</v>
      </c>
      <c r="E347" s="11"/>
      <c r="F347" s="90">
        <f t="shared" si="30"/>
        <v>0</v>
      </c>
      <c r="G347" s="4"/>
    </row>
    <row r="348" spans="1:7" s="27" customFormat="1" ht="29.65" customHeight="1">
      <c r="A348" s="89" t="s">
        <v>835</v>
      </c>
      <c r="B348" s="43" t="s">
        <v>836</v>
      </c>
      <c r="C348" s="11" t="s">
        <v>81</v>
      </c>
      <c r="D348" s="11">
        <v>33</v>
      </c>
      <c r="E348" s="11"/>
      <c r="F348" s="90">
        <f t="shared" si="30"/>
        <v>0</v>
      </c>
      <c r="G348" s="4"/>
    </row>
    <row r="349" spans="1:7" s="31" customFormat="1" ht="29.65" customHeight="1">
      <c r="A349" s="91" t="s">
        <v>786</v>
      </c>
      <c r="B349" s="53" t="s">
        <v>154</v>
      </c>
      <c r="C349" s="33"/>
      <c r="D349" s="24">
        <v>0</v>
      </c>
      <c r="E349" s="25"/>
      <c r="F349" s="26"/>
      <c r="G349" s="4"/>
    </row>
    <row r="350" spans="1:7" s="27" customFormat="1" ht="29.65" customHeight="1">
      <c r="A350" s="89" t="s">
        <v>787</v>
      </c>
      <c r="B350" s="43" t="s">
        <v>643</v>
      </c>
      <c r="C350" s="11" t="s">
        <v>283</v>
      </c>
      <c r="D350" s="11">
        <v>106</v>
      </c>
      <c r="E350" s="11"/>
      <c r="F350" s="90">
        <f t="shared" ref="F350:F359" si="31">E350*D350</f>
        <v>0</v>
      </c>
      <c r="G350" s="4"/>
    </row>
    <row r="351" spans="1:7" s="27" customFormat="1" ht="29.65" customHeight="1">
      <c r="A351" s="89" t="s">
        <v>788</v>
      </c>
      <c r="B351" s="43" t="s">
        <v>471</v>
      </c>
      <c r="C351" s="11" t="s">
        <v>283</v>
      </c>
      <c r="D351" s="11">
        <v>88</v>
      </c>
      <c r="E351" s="11"/>
      <c r="F351" s="90">
        <f t="shared" si="31"/>
        <v>0</v>
      </c>
      <c r="G351" s="4"/>
    </row>
    <row r="352" spans="1:7" s="27" customFormat="1" ht="29.65" customHeight="1">
      <c r="A352" s="89" t="s">
        <v>789</v>
      </c>
      <c r="B352" s="43" t="s">
        <v>472</v>
      </c>
      <c r="C352" s="11" t="s">
        <v>283</v>
      </c>
      <c r="D352" s="11">
        <v>4</v>
      </c>
      <c r="E352" s="11"/>
      <c r="F352" s="90">
        <f t="shared" si="31"/>
        <v>0</v>
      </c>
      <c r="G352" s="4"/>
    </row>
    <row r="353" spans="1:7" s="27" customFormat="1" ht="29.65" customHeight="1">
      <c r="A353" s="89" t="s">
        <v>790</v>
      </c>
      <c r="B353" s="43" t="s">
        <v>646</v>
      </c>
      <c r="C353" s="11" t="s">
        <v>283</v>
      </c>
      <c r="D353" s="11">
        <v>12</v>
      </c>
      <c r="E353" s="11"/>
      <c r="F353" s="90">
        <f t="shared" si="31"/>
        <v>0</v>
      </c>
      <c r="G353" s="4"/>
    </row>
    <row r="354" spans="1:7" s="27" customFormat="1" ht="29.65" customHeight="1">
      <c r="A354" s="89" t="s">
        <v>791</v>
      </c>
      <c r="B354" s="43" t="s">
        <v>647</v>
      </c>
      <c r="C354" s="11" t="s">
        <v>283</v>
      </c>
      <c r="D354" s="11">
        <v>30</v>
      </c>
      <c r="E354" s="11"/>
      <c r="F354" s="90">
        <f t="shared" si="31"/>
        <v>0</v>
      </c>
      <c r="G354" s="4"/>
    </row>
    <row r="355" spans="1:7" s="27" customFormat="1" ht="29.65" customHeight="1">
      <c r="A355" s="89" t="s">
        <v>792</v>
      </c>
      <c r="B355" s="43" t="s">
        <v>648</v>
      </c>
      <c r="C355" s="11" t="s">
        <v>283</v>
      </c>
      <c r="D355" s="11">
        <v>42</v>
      </c>
      <c r="E355" s="11"/>
      <c r="F355" s="90">
        <f t="shared" si="31"/>
        <v>0</v>
      </c>
      <c r="G355" s="4"/>
    </row>
    <row r="356" spans="1:7" s="27" customFormat="1" ht="29.65" customHeight="1">
      <c r="A356" s="89" t="s">
        <v>793</v>
      </c>
      <c r="B356" s="43" t="s">
        <v>650</v>
      </c>
      <c r="C356" s="11" t="s">
        <v>283</v>
      </c>
      <c r="D356" s="11">
        <v>7</v>
      </c>
      <c r="E356" s="11"/>
      <c r="F356" s="90">
        <f t="shared" si="31"/>
        <v>0</v>
      </c>
      <c r="G356" s="4"/>
    </row>
    <row r="357" spans="1:7" s="27" customFormat="1" ht="29.65" customHeight="1">
      <c r="A357" s="89" t="s">
        <v>794</v>
      </c>
      <c r="B357" s="43" t="s">
        <v>651</v>
      </c>
      <c r="C357" s="11" t="s">
        <v>283</v>
      </c>
      <c r="D357" s="11">
        <v>8</v>
      </c>
      <c r="E357" s="11"/>
      <c r="F357" s="90">
        <f t="shared" si="31"/>
        <v>0</v>
      </c>
      <c r="G357" s="4"/>
    </row>
    <row r="358" spans="1:7" s="27" customFormat="1" ht="29.65" customHeight="1">
      <c r="A358" s="89" t="s">
        <v>795</v>
      </c>
      <c r="B358" s="43" t="s">
        <v>652</v>
      </c>
      <c r="C358" s="11" t="s">
        <v>283</v>
      </c>
      <c r="D358" s="11">
        <v>4</v>
      </c>
      <c r="E358" s="11"/>
      <c r="F358" s="90">
        <f t="shared" si="31"/>
        <v>0</v>
      </c>
      <c r="G358" s="4"/>
    </row>
    <row r="359" spans="1:7" s="27" customFormat="1" ht="29.65" customHeight="1">
      <c r="A359" s="89" t="s">
        <v>796</v>
      </c>
      <c r="B359" s="43" t="s">
        <v>653</v>
      </c>
      <c r="C359" s="11" t="s">
        <v>283</v>
      </c>
      <c r="D359" s="11">
        <v>11</v>
      </c>
      <c r="E359" s="11"/>
      <c r="F359" s="90">
        <f t="shared" si="31"/>
        <v>0</v>
      </c>
      <c r="G359" s="4"/>
    </row>
    <row r="360" spans="1:7" s="31" customFormat="1" ht="29.65" customHeight="1">
      <c r="A360" s="91" t="s">
        <v>797</v>
      </c>
      <c r="B360" s="53" t="s">
        <v>155</v>
      </c>
      <c r="C360" s="24"/>
      <c r="D360" s="24">
        <v>0</v>
      </c>
      <c r="E360" s="24"/>
      <c r="F360" s="26"/>
      <c r="G360" s="4"/>
    </row>
    <row r="361" spans="1:7" s="27" customFormat="1" ht="29.65" customHeight="1">
      <c r="A361" s="89" t="s">
        <v>798</v>
      </c>
      <c r="B361" s="43" t="s">
        <v>23</v>
      </c>
      <c r="C361" s="11" t="s">
        <v>81</v>
      </c>
      <c r="D361" s="11">
        <v>1</v>
      </c>
      <c r="E361" s="11"/>
      <c r="F361" s="90">
        <f t="shared" ref="F361:F367" si="32">E361*D361</f>
        <v>0</v>
      </c>
      <c r="G361" s="4"/>
    </row>
    <row r="362" spans="1:7" s="27" customFormat="1" ht="29.65" customHeight="1">
      <c r="A362" s="89" t="s">
        <v>799</v>
      </c>
      <c r="B362" s="43" t="s">
        <v>655</v>
      </c>
      <c r="C362" s="11" t="s">
        <v>81</v>
      </c>
      <c r="D362" s="11">
        <v>4</v>
      </c>
      <c r="E362" s="11"/>
      <c r="F362" s="90">
        <f t="shared" si="32"/>
        <v>0</v>
      </c>
      <c r="G362" s="4"/>
    </row>
    <row r="363" spans="1:7" s="27" customFormat="1" ht="29.65" customHeight="1">
      <c r="A363" s="89" t="s">
        <v>800</v>
      </c>
      <c r="B363" s="43" t="s">
        <v>657</v>
      </c>
      <c r="C363" s="11" t="s">
        <v>283</v>
      </c>
      <c r="D363" s="11">
        <v>47</v>
      </c>
      <c r="E363" s="11"/>
      <c r="F363" s="90">
        <f t="shared" si="32"/>
        <v>0</v>
      </c>
      <c r="G363" s="4"/>
    </row>
    <row r="364" spans="1:7" s="27" customFormat="1" ht="29.65" customHeight="1">
      <c r="A364" s="89" t="s">
        <v>801</v>
      </c>
      <c r="B364" s="43" t="s">
        <v>65</v>
      </c>
      <c r="C364" s="11" t="s">
        <v>81</v>
      </c>
      <c r="D364" s="11">
        <v>1</v>
      </c>
      <c r="E364" s="11"/>
      <c r="F364" s="90">
        <f t="shared" si="32"/>
        <v>0</v>
      </c>
      <c r="G364" s="4"/>
    </row>
    <row r="365" spans="1:7" s="27" customFormat="1" ht="29.65" customHeight="1">
      <c r="A365" s="89" t="s">
        <v>802</v>
      </c>
      <c r="B365" s="43" t="s">
        <v>66</v>
      </c>
      <c r="C365" s="11" t="s">
        <v>283</v>
      </c>
      <c r="D365" s="11">
        <v>10</v>
      </c>
      <c r="E365" s="11"/>
      <c r="F365" s="90">
        <f t="shared" si="32"/>
        <v>0</v>
      </c>
      <c r="G365" s="4"/>
    </row>
    <row r="366" spans="1:7" s="27" customFormat="1" ht="29.65" customHeight="1">
      <c r="A366" s="89" t="s">
        <v>803</v>
      </c>
      <c r="B366" s="43" t="s">
        <v>660</v>
      </c>
      <c r="C366" s="11" t="s">
        <v>81</v>
      </c>
      <c r="D366" s="11">
        <v>1</v>
      </c>
      <c r="E366" s="11"/>
      <c r="F366" s="90">
        <f t="shared" si="32"/>
        <v>0</v>
      </c>
      <c r="G366" s="4"/>
    </row>
    <row r="367" spans="1:7" s="27" customFormat="1" ht="29.65" customHeight="1">
      <c r="A367" s="89" t="s">
        <v>804</v>
      </c>
      <c r="B367" s="43" t="s">
        <v>473</v>
      </c>
      <c r="C367" s="11" t="s">
        <v>81</v>
      </c>
      <c r="D367" s="11">
        <v>1</v>
      </c>
      <c r="E367" s="11"/>
      <c r="F367" s="90">
        <f t="shared" si="32"/>
        <v>0</v>
      </c>
      <c r="G367" s="4"/>
    </row>
    <row r="368" spans="1:7" s="31" customFormat="1" ht="29.65" customHeight="1">
      <c r="A368" s="91" t="s">
        <v>805</v>
      </c>
      <c r="B368" s="53" t="s">
        <v>661</v>
      </c>
      <c r="C368" s="24"/>
      <c r="D368" s="24">
        <v>0</v>
      </c>
      <c r="E368" s="25"/>
      <c r="F368" s="26"/>
      <c r="G368" s="4"/>
    </row>
    <row r="369" spans="1:7" s="27" customFormat="1" ht="29.65" customHeight="1">
      <c r="A369" s="89" t="s">
        <v>806</v>
      </c>
      <c r="B369" s="43" t="s">
        <v>252</v>
      </c>
      <c r="C369" s="11" t="s">
        <v>81</v>
      </c>
      <c r="D369" s="11">
        <v>1</v>
      </c>
      <c r="E369" s="11"/>
      <c r="F369" s="90">
        <f t="shared" ref="F369:F379" si="33">E369*D369</f>
        <v>0</v>
      </c>
      <c r="G369" s="4"/>
    </row>
    <row r="370" spans="1:7" s="27" customFormat="1" ht="29.65" customHeight="1">
      <c r="A370" s="89" t="s">
        <v>807</v>
      </c>
      <c r="B370" s="43" t="s">
        <v>253</v>
      </c>
      <c r="C370" s="11" t="s">
        <v>283</v>
      </c>
      <c r="D370" s="11">
        <v>70</v>
      </c>
      <c r="E370" s="11"/>
      <c r="F370" s="90">
        <f t="shared" si="33"/>
        <v>0</v>
      </c>
      <c r="G370" s="4"/>
    </row>
    <row r="371" spans="1:7" s="27" customFormat="1" ht="29.65" customHeight="1">
      <c r="A371" s="89" t="s">
        <v>808</v>
      </c>
      <c r="B371" s="43" t="s">
        <v>254</v>
      </c>
      <c r="C371" s="11" t="s">
        <v>283</v>
      </c>
      <c r="D371" s="11">
        <v>2</v>
      </c>
      <c r="E371" s="11"/>
      <c r="F371" s="90">
        <f t="shared" si="33"/>
        <v>0</v>
      </c>
      <c r="G371" s="4"/>
    </row>
    <row r="372" spans="1:7" s="28" customFormat="1" ht="29.65" customHeight="1">
      <c r="A372" s="89" t="s">
        <v>809</v>
      </c>
      <c r="B372" s="43" t="s">
        <v>255</v>
      </c>
      <c r="C372" s="11" t="s">
        <v>81</v>
      </c>
      <c r="D372" s="11">
        <v>2</v>
      </c>
      <c r="E372" s="11"/>
      <c r="F372" s="90">
        <f t="shared" si="33"/>
        <v>0</v>
      </c>
      <c r="G372" s="4"/>
    </row>
    <row r="373" spans="1:7" s="31" customFormat="1" ht="29.65" customHeight="1">
      <c r="A373" s="91" t="s">
        <v>810</v>
      </c>
      <c r="B373" s="53" t="s">
        <v>662</v>
      </c>
      <c r="C373" s="24"/>
      <c r="D373" s="24">
        <v>0</v>
      </c>
      <c r="E373" s="36"/>
      <c r="F373" s="26">
        <f t="shared" si="33"/>
        <v>0</v>
      </c>
      <c r="G373" s="4"/>
    </row>
    <row r="374" spans="1:7" s="35" customFormat="1" ht="29.65" customHeight="1">
      <c r="A374" s="89" t="s">
        <v>811</v>
      </c>
      <c r="B374" s="43" t="s">
        <v>663</v>
      </c>
      <c r="C374" s="11" t="s">
        <v>81</v>
      </c>
      <c r="D374" s="11">
        <v>1</v>
      </c>
      <c r="E374" s="11"/>
      <c r="F374" s="90">
        <f t="shared" si="33"/>
        <v>0</v>
      </c>
      <c r="G374" s="4"/>
    </row>
    <row r="375" spans="1:7" s="35" customFormat="1" ht="29.65" customHeight="1">
      <c r="A375" s="89" t="s">
        <v>812</v>
      </c>
      <c r="B375" s="43" t="s">
        <v>664</v>
      </c>
      <c r="C375" s="11" t="s">
        <v>283</v>
      </c>
      <c r="D375" s="11">
        <v>18</v>
      </c>
      <c r="E375" s="11"/>
      <c r="F375" s="90">
        <f t="shared" si="33"/>
        <v>0</v>
      </c>
      <c r="G375" s="4"/>
    </row>
    <row r="376" spans="1:7" s="35" customFormat="1" ht="29.65" customHeight="1">
      <c r="A376" s="89" t="s">
        <v>813</v>
      </c>
      <c r="B376" s="43" t="s">
        <v>170</v>
      </c>
      <c r="C376" s="11" t="s">
        <v>283</v>
      </c>
      <c r="D376" s="11">
        <v>11</v>
      </c>
      <c r="E376" s="11"/>
      <c r="F376" s="90">
        <f t="shared" si="33"/>
        <v>0</v>
      </c>
      <c r="G376" s="4"/>
    </row>
    <row r="377" spans="1:7" s="35" customFormat="1" ht="29.65" customHeight="1">
      <c r="A377" s="89" t="s">
        <v>814</v>
      </c>
      <c r="B377" s="43" t="s">
        <v>665</v>
      </c>
      <c r="C377" s="11" t="s">
        <v>283</v>
      </c>
      <c r="D377" s="11">
        <v>7</v>
      </c>
      <c r="E377" s="11"/>
      <c r="F377" s="90">
        <f t="shared" si="33"/>
        <v>0</v>
      </c>
      <c r="G377" s="4"/>
    </row>
    <row r="378" spans="1:7" s="35" customFormat="1" ht="29.65" customHeight="1">
      <c r="A378" s="89" t="s">
        <v>815</v>
      </c>
      <c r="B378" s="43" t="s">
        <v>830</v>
      </c>
      <c r="C378" s="11" t="s">
        <v>283</v>
      </c>
      <c r="D378" s="11">
        <v>9</v>
      </c>
      <c r="E378" s="11"/>
      <c r="F378" s="90">
        <f t="shared" si="33"/>
        <v>0</v>
      </c>
      <c r="G378" s="4"/>
    </row>
    <row r="379" spans="1:7" s="35" customFormat="1" ht="29.65" customHeight="1">
      <c r="A379" s="89" t="s">
        <v>831</v>
      </c>
      <c r="B379" s="43" t="s">
        <v>666</v>
      </c>
      <c r="C379" s="11" t="s">
        <v>81</v>
      </c>
      <c r="D379" s="11">
        <v>1</v>
      </c>
      <c r="E379" s="11"/>
      <c r="F379" s="90">
        <f t="shared" si="33"/>
        <v>0</v>
      </c>
      <c r="G379" s="4"/>
    </row>
    <row r="380" spans="1:7" s="37" customFormat="1" ht="29.65" customHeight="1">
      <c r="A380" s="92" t="s">
        <v>84</v>
      </c>
      <c r="B380" s="48"/>
      <c r="C380" s="55"/>
      <c r="D380" s="56"/>
      <c r="E380" s="57"/>
      <c r="F380" s="93">
        <f>SUM(F277:F379)</f>
        <v>0</v>
      </c>
      <c r="G380" s="4"/>
    </row>
    <row r="381" spans="1:7" s="40" customFormat="1" ht="29.65" customHeight="1">
      <c r="A381" s="94" t="s">
        <v>475</v>
      </c>
      <c r="B381" s="20" t="s">
        <v>476</v>
      </c>
      <c r="C381" s="58"/>
      <c r="D381" s="59"/>
      <c r="E381" s="59"/>
      <c r="F381" s="95"/>
      <c r="G381" s="4"/>
    </row>
    <row r="382" spans="1:7" s="4" customFormat="1" ht="29.65" customHeight="1">
      <c r="A382" s="96" t="s">
        <v>477</v>
      </c>
      <c r="B382" s="43" t="s">
        <v>478</v>
      </c>
      <c r="C382" s="6" t="s">
        <v>479</v>
      </c>
      <c r="D382" s="11">
        <v>850</v>
      </c>
      <c r="E382" s="7"/>
      <c r="F382" s="97">
        <f>+E382*D382</f>
        <v>0</v>
      </c>
    </row>
    <row r="383" spans="1:7" s="31" customFormat="1" ht="29.65" customHeight="1">
      <c r="A383" s="91" t="s">
        <v>654</v>
      </c>
      <c r="B383" s="53" t="s">
        <v>698</v>
      </c>
      <c r="C383" s="24"/>
      <c r="D383" s="24"/>
      <c r="E383" s="36"/>
      <c r="F383" s="26"/>
      <c r="G383" s="4"/>
    </row>
    <row r="384" spans="1:7" s="4" customFormat="1" ht="29.65" customHeight="1">
      <c r="A384" s="96" t="s">
        <v>480</v>
      </c>
      <c r="B384" s="43" t="s">
        <v>481</v>
      </c>
      <c r="C384" s="6" t="s">
        <v>479</v>
      </c>
      <c r="D384" s="11">
        <v>220</v>
      </c>
      <c r="E384" s="7"/>
      <c r="F384" s="97">
        <f>+E384*D384</f>
        <v>0</v>
      </c>
    </row>
    <row r="385" spans="1:7" s="4" customFormat="1" ht="29.65" customHeight="1">
      <c r="A385" s="96" t="s">
        <v>482</v>
      </c>
      <c r="B385" s="43" t="s">
        <v>483</v>
      </c>
      <c r="C385" s="6" t="s">
        <v>479</v>
      </c>
      <c r="D385" s="11">
        <v>540</v>
      </c>
      <c r="E385" s="7"/>
      <c r="F385" s="97">
        <f>+E385*D385</f>
        <v>0</v>
      </c>
    </row>
    <row r="386" spans="1:7" s="4" customFormat="1" ht="29.65" customHeight="1">
      <c r="A386" s="96" t="s">
        <v>484</v>
      </c>
      <c r="B386" s="43" t="s">
        <v>485</v>
      </c>
      <c r="C386" s="6" t="s">
        <v>479</v>
      </c>
      <c r="D386" s="11">
        <v>90</v>
      </c>
      <c r="E386" s="7"/>
      <c r="F386" s="97">
        <f>+E386*D386</f>
        <v>0</v>
      </c>
    </row>
    <row r="387" spans="1:7" s="31" customFormat="1" ht="29.65" customHeight="1">
      <c r="A387" s="91" t="s">
        <v>656</v>
      </c>
      <c r="B387" s="53" t="s">
        <v>699</v>
      </c>
      <c r="C387" s="24"/>
      <c r="D387" s="24"/>
      <c r="E387" s="36"/>
      <c r="F387" s="26"/>
      <c r="G387" s="4"/>
    </row>
    <row r="388" spans="1:7" s="4" customFormat="1" ht="29.65" customHeight="1">
      <c r="A388" s="96" t="s">
        <v>486</v>
      </c>
      <c r="B388" s="43" t="s">
        <v>506</v>
      </c>
      <c r="C388" s="6" t="s">
        <v>80</v>
      </c>
      <c r="D388" s="11">
        <v>12</v>
      </c>
      <c r="E388" s="7"/>
      <c r="F388" s="97">
        <f>+E388*D388</f>
        <v>0</v>
      </c>
    </row>
    <row r="389" spans="1:7" s="4" customFormat="1" ht="29.65" customHeight="1">
      <c r="A389" s="96" t="s">
        <v>487</v>
      </c>
      <c r="B389" s="43" t="s">
        <v>507</v>
      </c>
      <c r="C389" s="6" t="s">
        <v>80</v>
      </c>
      <c r="D389" s="11">
        <v>190</v>
      </c>
      <c r="E389" s="7"/>
      <c r="F389" s="97">
        <f>+E389*D389</f>
        <v>0</v>
      </c>
    </row>
    <row r="390" spans="1:7" s="4" customFormat="1" ht="29.65" customHeight="1">
      <c r="A390" s="96" t="s">
        <v>488</v>
      </c>
      <c r="B390" s="43" t="s">
        <v>508</v>
      </c>
      <c r="C390" s="6" t="s">
        <v>80</v>
      </c>
      <c r="D390" s="11">
        <v>170</v>
      </c>
      <c r="E390" s="7"/>
      <c r="F390" s="97">
        <f>+E390*D390</f>
        <v>0</v>
      </c>
    </row>
    <row r="391" spans="1:7" s="4" customFormat="1" ht="29.65" customHeight="1">
      <c r="A391" s="96" t="s">
        <v>667</v>
      </c>
      <c r="B391" s="43" t="s">
        <v>509</v>
      </c>
      <c r="C391" s="6" t="s">
        <v>80</v>
      </c>
      <c r="D391" s="11">
        <v>80</v>
      </c>
      <c r="E391" s="7"/>
      <c r="F391" s="97">
        <f>+E391*D391</f>
        <v>0</v>
      </c>
    </row>
    <row r="392" spans="1:7" s="31" customFormat="1" ht="29.65" customHeight="1">
      <c r="A392" s="91" t="s">
        <v>658</v>
      </c>
      <c r="B392" s="53" t="s">
        <v>816</v>
      </c>
      <c r="C392" s="24"/>
      <c r="D392" s="24"/>
      <c r="E392" s="36"/>
      <c r="F392" s="26"/>
      <c r="G392" s="4"/>
    </row>
    <row r="393" spans="1:7" s="4" customFormat="1" ht="29.65" customHeight="1">
      <c r="A393" s="96" t="s">
        <v>489</v>
      </c>
      <c r="B393" s="43" t="s">
        <v>510</v>
      </c>
      <c r="C393" s="6" t="s">
        <v>283</v>
      </c>
      <c r="D393" s="11">
        <v>17</v>
      </c>
      <c r="E393" s="7"/>
      <c r="F393" s="97">
        <f t="shared" ref="F393:F416" si="34">+E393*D393</f>
        <v>0</v>
      </c>
    </row>
    <row r="394" spans="1:7" s="4" customFormat="1" ht="29.65" customHeight="1">
      <c r="A394" s="96" t="s">
        <v>490</v>
      </c>
      <c r="B394" s="43" t="s">
        <v>511</v>
      </c>
      <c r="C394" s="6" t="s">
        <v>283</v>
      </c>
      <c r="D394" s="11">
        <v>2</v>
      </c>
      <c r="E394" s="7"/>
      <c r="F394" s="97">
        <f t="shared" si="34"/>
        <v>0</v>
      </c>
    </row>
    <row r="395" spans="1:7" s="4" customFormat="1" ht="29.65" customHeight="1">
      <c r="A395" s="96" t="s">
        <v>668</v>
      </c>
      <c r="B395" s="43" t="s">
        <v>526</v>
      </c>
      <c r="C395" s="6" t="s">
        <v>527</v>
      </c>
      <c r="D395" s="11">
        <v>8</v>
      </c>
      <c r="E395" s="7"/>
      <c r="F395" s="97">
        <f t="shared" si="34"/>
        <v>0</v>
      </c>
    </row>
    <row r="396" spans="1:7" s="4" customFormat="1" ht="29.65" customHeight="1">
      <c r="A396" s="96" t="s">
        <v>669</v>
      </c>
      <c r="B396" s="43" t="s">
        <v>512</v>
      </c>
      <c r="C396" s="6" t="s">
        <v>283</v>
      </c>
      <c r="D396" s="11">
        <v>13</v>
      </c>
      <c r="E396" s="7"/>
      <c r="F396" s="97">
        <f t="shared" si="34"/>
        <v>0</v>
      </c>
    </row>
    <row r="397" spans="1:7" s="4" customFormat="1" ht="29.65" customHeight="1">
      <c r="A397" s="96" t="s">
        <v>670</v>
      </c>
      <c r="B397" s="43" t="s">
        <v>671</v>
      </c>
      <c r="C397" s="6" t="s">
        <v>283</v>
      </c>
      <c r="D397" s="11">
        <v>4</v>
      </c>
      <c r="E397" s="7"/>
      <c r="F397" s="97">
        <f t="shared" si="34"/>
        <v>0</v>
      </c>
    </row>
    <row r="398" spans="1:7" s="31" customFormat="1" ht="29.65" customHeight="1">
      <c r="A398" s="91" t="s">
        <v>659</v>
      </c>
      <c r="B398" s="53" t="s">
        <v>672</v>
      </c>
      <c r="C398" s="24"/>
      <c r="D398" s="24"/>
      <c r="E398" s="36"/>
      <c r="F398" s="26"/>
      <c r="G398" s="4"/>
    </row>
    <row r="399" spans="1:7" s="4" customFormat="1" ht="29.65" customHeight="1">
      <c r="A399" s="96" t="s">
        <v>491</v>
      </c>
      <c r="B399" s="43" t="s">
        <v>513</v>
      </c>
      <c r="C399" s="6" t="s">
        <v>283</v>
      </c>
      <c r="D399" s="11">
        <v>10</v>
      </c>
      <c r="E399" s="7"/>
      <c r="F399" s="97">
        <f>+E399*D399</f>
        <v>0</v>
      </c>
    </row>
    <row r="400" spans="1:7" s="4" customFormat="1" ht="29.65" customHeight="1">
      <c r="A400" s="96" t="s">
        <v>492</v>
      </c>
      <c r="B400" s="43" t="s">
        <v>493</v>
      </c>
      <c r="C400" s="6" t="s">
        <v>283</v>
      </c>
      <c r="D400" s="11">
        <v>9</v>
      </c>
      <c r="E400" s="7"/>
      <c r="F400" s="97">
        <f>+E400*D400</f>
        <v>0</v>
      </c>
    </row>
    <row r="401" spans="1:7" s="4" customFormat="1" ht="29.65" customHeight="1">
      <c r="A401" s="96" t="s">
        <v>673</v>
      </c>
      <c r="B401" s="43" t="s">
        <v>514</v>
      </c>
      <c r="C401" s="6" t="s">
        <v>283</v>
      </c>
      <c r="D401" s="11">
        <v>9</v>
      </c>
      <c r="E401" s="7"/>
      <c r="F401" s="97">
        <f>+E401*D401</f>
        <v>0</v>
      </c>
    </row>
    <row r="402" spans="1:7" s="4" customFormat="1" ht="29.65" customHeight="1">
      <c r="A402" s="96" t="s">
        <v>674</v>
      </c>
      <c r="B402" s="43" t="s">
        <v>515</v>
      </c>
      <c r="C402" s="6" t="s">
        <v>79</v>
      </c>
      <c r="D402" s="11">
        <v>30</v>
      </c>
      <c r="E402" s="7"/>
      <c r="F402" s="97">
        <f>+E402*D402</f>
        <v>0</v>
      </c>
    </row>
    <row r="403" spans="1:7" s="31" customFormat="1" ht="29.65" customHeight="1">
      <c r="A403" s="91" t="s">
        <v>675</v>
      </c>
      <c r="B403" s="53" t="s">
        <v>676</v>
      </c>
      <c r="C403" s="24"/>
      <c r="D403" s="24"/>
      <c r="E403" s="36"/>
      <c r="F403" s="26">
        <f t="shared" si="34"/>
        <v>0</v>
      </c>
      <c r="G403" s="4"/>
    </row>
    <row r="404" spans="1:7" s="4" customFormat="1" ht="29.65" customHeight="1">
      <c r="A404" s="96" t="s">
        <v>677</v>
      </c>
      <c r="B404" s="43" t="s">
        <v>516</v>
      </c>
      <c r="C404" s="6" t="s">
        <v>79</v>
      </c>
      <c r="D404" s="11">
        <v>7000</v>
      </c>
      <c r="E404" s="7"/>
      <c r="F404" s="97">
        <f>+E404*D404</f>
        <v>0</v>
      </c>
    </row>
    <row r="405" spans="1:7" s="4" customFormat="1" ht="29.65" customHeight="1">
      <c r="A405" s="96" t="s">
        <v>678</v>
      </c>
      <c r="B405" s="43" t="s">
        <v>517</v>
      </c>
      <c r="C405" s="6" t="s">
        <v>264</v>
      </c>
      <c r="D405" s="11">
        <v>500</v>
      </c>
      <c r="E405" s="7"/>
      <c r="F405" s="97">
        <f>+E405*D405</f>
        <v>0</v>
      </c>
    </row>
    <row r="406" spans="1:7" s="4" customFormat="1" ht="29.65" customHeight="1">
      <c r="A406" s="96" t="s">
        <v>679</v>
      </c>
      <c r="B406" s="43" t="s">
        <v>505</v>
      </c>
      <c r="C406" s="6" t="s">
        <v>264</v>
      </c>
      <c r="D406" s="11">
        <v>600</v>
      </c>
      <c r="E406" s="7"/>
      <c r="F406" s="97">
        <f>+E406*D406</f>
        <v>0</v>
      </c>
    </row>
    <row r="407" spans="1:7" s="4" customFormat="1" ht="29.65" customHeight="1">
      <c r="A407" s="96" t="s">
        <v>680</v>
      </c>
      <c r="B407" s="43" t="s">
        <v>494</v>
      </c>
      <c r="C407" s="6" t="s">
        <v>264</v>
      </c>
      <c r="D407" s="11">
        <v>5000</v>
      </c>
      <c r="E407" s="7"/>
      <c r="F407" s="97">
        <f>+E407*D407</f>
        <v>0</v>
      </c>
    </row>
    <row r="408" spans="1:7" s="4" customFormat="1" ht="29.65" customHeight="1">
      <c r="A408" s="96" t="s">
        <v>681</v>
      </c>
      <c r="B408" s="43" t="s">
        <v>495</v>
      </c>
      <c r="C408" s="6" t="s">
        <v>79</v>
      </c>
      <c r="D408" s="11">
        <v>3000</v>
      </c>
      <c r="E408" s="7"/>
      <c r="F408" s="97">
        <f t="shared" si="34"/>
        <v>0</v>
      </c>
    </row>
    <row r="409" spans="1:7" s="4" customFormat="1" ht="29.65" customHeight="1">
      <c r="A409" s="96" t="s">
        <v>682</v>
      </c>
      <c r="B409" s="43" t="s">
        <v>496</v>
      </c>
      <c r="C409" s="6" t="s">
        <v>80</v>
      </c>
      <c r="D409" s="11">
        <v>25</v>
      </c>
      <c r="E409" s="7"/>
      <c r="F409" s="97">
        <f>+E409*D409</f>
        <v>0</v>
      </c>
    </row>
    <row r="410" spans="1:7" s="31" customFormat="1" ht="29.65" customHeight="1">
      <c r="A410" s="91" t="s">
        <v>497</v>
      </c>
      <c r="B410" s="53" t="s">
        <v>498</v>
      </c>
      <c r="C410" s="24"/>
      <c r="D410" s="24"/>
      <c r="E410" s="36"/>
      <c r="F410" s="26"/>
      <c r="G410" s="4"/>
    </row>
    <row r="411" spans="1:7" s="4" customFormat="1" ht="29.65" customHeight="1">
      <c r="A411" s="96" t="s">
        <v>499</v>
      </c>
      <c r="B411" s="43" t="s">
        <v>500</v>
      </c>
      <c r="C411" s="6" t="s">
        <v>264</v>
      </c>
      <c r="D411" s="11">
        <v>240</v>
      </c>
      <c r="E411" s="7"/>
      <c r="F411" s="97">
        <f>+E411*D411</f>
        <v>0</v>
      </c>
    </row>
    <row r="412" spans="1:7" s="4" customFormat="1" ht="29.65" customHeight="1">
      <c r="A412" s="96" t="s">
        <v>683</v>
      </c>
      <c r="B412" s="43" t="s">
        <v>520</v>
      </c>
      <c r="C412" s="6" t="s">
        <v>264</v>
      </c>
      <c r="D412" s="11">
        <v>180</v>
      </c>
      <c r="E412" s="7"/>
      <c r="F412" s="97">
        <f>+E412*D412</f>
        <v>0</v>
      </c>
    </row>
    <row r="413" spans="1:7" s="4" customFormat="1" ht="29.65" customHeight="1">
      <c r="A413" s="96" t="s">
        <v>501</v>
      </c>
      <c r="B413" s="43" t="s">
        <v>521</v>
      </c>
      <c r="C413" s="6" t="s">
        <v>79</v>
      </c>
      <c r="D413" s="11">
        <v>1100</v>
      </c>
      <c r="E413" s="7"/>
      <c r="F413" s="97">
        <f>+E413*D413</f>
        <v>0</v>
      </c>
    </row>
    <row r="414" spans="1:7" s="4" customFormat="1" ht="29.65" customHeight="1">
      <c r="A414" s="96" t="s">
        <v>684</v>
      </c>
      <c r="B414" s="43" t="s">
        <v>518</v>
      </c>
      <c r="C414" s="6" t="s">
        <v>264</v>
      </c>
      <c r="D414" s="11">
        <v>270</v>
      </c>
      <c r="E414" s="7"/>
      <c r="F414" s="97">
        <f>+E414*D414</f>
        <v>0</v>
      </c>
    </row>
    <row r="415" spans="1:7" s="4" customFormat="1" ht="29.65" customHeight="1">
      <c r="A415" s="96" t="s">
        <v>502</v>
      </c>
      <c r="B415" s="43" t="s">
        <v>519</v>
      </c>
      <c r="C415" s="6" t="s">
        <v>79</v>
      </c>
      <c r="D415" s="11">
        <v>1260</v>
      </c>
      <c r="E415" s="7"/>
      <c r="F415" s="97">
        <f>+E415*D415</f>
        <v>0</v>
      </c>
    </row>
    <row r="416" spans="1:7" s="31" customFormat="1" ht="29.65" customHeight="1">
      <c r="A416" s="91" t="s">
        <v>503</v>
      </c>
      <c r="B416" s="53" t="s">
        <v>522</v>
      </c>
      <c r="C416" s="24"/>
      <c r="D416" s="24"/>
      <c r="E416" s="36"/>
      <c r="F416" s="26">
        <f t="shared" si="34"/>
        <v>0</v>
      </c>
      <c r="G416" s="4"/>
    </row>
    <row r="417" spans="1:7" s="4" customFormat="1" ht="29.65" customHeight="1">
      <c r="A417" s="96" t="s">
        <v>685</v>
      </c>
      <c r="B417" s="43" t="s">
        <v>518</v>
      </c>
      <c r="C417" s="6" t="s">
        <v>264</v>
      </c>
      <c r="D417" s="11">
        <v>150</v>
      </c>
      <c r="E417" s="7"/>
      <c r="F417" s="97">
        <f>+E417*D417</f>
        <v>0</v>
      </c>
    </row>
    <row r="418" spans="1:7" s="4" customFormat="1" ht="29.65" customHeight="1">
      <c r="A418" s="96" t="s">
        <v>686</v>
      </c>
      <c r="B418" s="43" t="s">
        <v>523</v>
      </c>
      <c r="C418" s="6" t="s">
        <v>79</v>
      </c>
      <c r="D418" s="11">
        <v>682</v>
      </c>
      <c r="E418" s="7"/>
      <c r="F418" s="97">
        <f>+E418*D418</f>
        <v>0</v>
      </c>
    </row>
    <row r="419" spans="1:7" s="4" customFormat="1" ht="29.65" customHeight="1">
      <c r="A419" s="96" t="s">
        <v>687</v>
      </c>
      <c r="B419" s="43" t="s">
        <v>524</v>
      </c>
      <c r="C419" s="6" t="s">
        <v>81</v>
      </c>
      <c r="D419" s="11">
        <v>1</v>
      </c>
      <c r="E419" s="7"/>
      <c r="F419" s="97">
        <f>+E419*D419</f>
        <v>0</v>
      </c>
    </row>
    <row r="420" spans="1:7" s="4" customFormat="1" ht="29.65" customHeight="1">
      <c r="A420" s="96" t="s">
        <v>688</v>
      </c>
      <c r="B420" s="43" t="s">
        <v>525</v>
      </c>
      <c r="C420" s="6" t="s">
        <v>81</v>
      </c>
      <c r="D420" s="11">
        <v>1</v>
      </c>
      <c r="E420" s="7"/>
      <c r="F420" s="97">
        <f>+E420*D420</f>
        <v>0</v>
      </c>
    </row>
    <row r="421" spans="1:7" s="31" customFormat="1" ht="29.65" customHeight="1">
      <c r="A421" s="91" t="s">
        <v>504</v>
      </c>
      <c r="B421" s="53" t="s">
        <v>689</v>
      </c>
      <c r="C421" s="24"/>
      <c r="D421" s="24"/>
      <c r="E421" s="36"/>
      <c r="F421" s="26">
        <f t="shared" ref="F421" si="35">+E421*D421</f>
        <v>0</v>
      </c>
      <c r="G421" s="4"/>
    </row>
    <row r="422" spans="1:7" s="4" customFormat="1" ht="29.65" customHeight="1">
      <c r="A422" s="96" t="s">
        <v>690</v>
      </c>
      <c r="B422" s="43" t="s">
        <v>691</v>
      </c>
      <c r="C422" s="6" t="s">
        <v>692</v>
      </c>
      <c r="D422" s="11">
        <v>2200</v>
      </c>
      <c r="E422" s="7"/>
      <c r="F422" s="97">
        <f>+E422*D422</f>
        <v>0</v>
      </c>
    </row>
    <row r="423" spans="1:7" s="4" customFormat="1" ht="29.65" customHeight="1">
      <c r="A423" s="96" t="s">
        <v>693</v>
      </c>
      <c r="B423" s="43" t="s">
        <v>694</v>
      </c>
      <c r="C423" s="6" t="s">
        <v>692</v>
      </c>
      <c r="D423" s="11">
        <f>+D422</f>
        <v>2200</v>
      </c>
      <c r="E423" s="7"/>
      <c r="F423" s="97">
        <f>+E423*D423</f>
        <v>0</v>
      </c>
    </row>
    <row r="424" spans="1:7" s="4" customFormat="1" ht="29.65" customHeight="1">
      <c r="A424" s="96" t="s">
        <v>695</v>
      </c>
      <c r="B424" s="43" t="s">
        <v>696</v>
      </c>
      <c r="C424" s="6" t="s">
        <v>264</v>
      </c>
      <c r="D424" s="11">
        <f>+D423*0.3</f>
        <v>660</v>
      </c>
      <c r="E424" s="7"/>
      <c r="F424" s="97">
        <f>+E424*D424</f>
        <v>0</v>
      </c>
    </row>
    <row r="425" spans="1:7" s="4" customFormat="1" ht="29.65" customHeight="1">
      <c r="A425" s="96" t="s">
        <v>819</v>
      </c>
      <c r="B425" s="43" t="s">
        <v>820</v>
      </c>
      <c r="C425" s="6" t="s">
        <v>283</v>
      </c>
      <c r="D425" s="11">
        <v>7</v>
      </c>
      <c r="E425" s="7"/>
      <c r="F425" s="97">
        <f>+E425*D425</f>
        <v>0</v>
      </c>
    </row>
    <row r="426" spans="1:7" s="40" customFormat="1" ht="28.15" customHeight="1">
      <c r="A426" s="98" t="s">
        <v>697</v>
      </c>
      <c r="B426" s="60"/>
      <c r="C426" s="61"/>
      <c r="D426" s="62"/>
      <c r="E426" s="62"/>
      <c r="F426" s="99">
        <f>SUM(F382:F425)</f>
        <v>0</v>
      </c>
      <c r="G426" s="4"/>
    </row>
    <row r="427" spans="1:7" ht="25.35" customHeight="1">
      <c r="A427" s="100" t="s">
        <v>94</v>
      </c>
      <c r="B427" s="64"/>
      <c r="C427" s="63"/>
      <c r="D427" s="63"/>
      <c r="E427" s="63"/>
      <c r="F427" s="101"/>
    </row>
    <row r="428" spans="1:7" ht="25.35" customHeight="1">
      <c r="A428" s="102" t="s">
        <v>85</v>
      </c>
      <c r="B428" s="65"/>
      <c r="C428" s="66"/>
      <c r="D428" s="67"/>
      <c r="E428" s="68"/>
      <c r="F428" s="103">
        <f>+F75</f>
        <v>0</v>
      </c>
    </row>
    <row r="429" spans="1:7" ht="25.35" customHeight="1">
      <c r="A429" s="102" t="s">
        <v>86</v>
      </c>
      <c r="B429" s="65"/>
      <c r="C429" s="66"/>
      <c r="D429" s="67"/>
      <c r="E429" s="68"/>
      <c r="F429" s="103">
        <f>+F93</f>
        <v>0</v>
      </c>
    </row>
    <row r="430" spans="1:7" ht="25.35" customHeight="1">
      <c r="A430" s="102" t="s">
        <v>87</v>
      </c>
      <c r="B430" s="65"/>
      <c r="C430" s="66"/>
      <c r="D430" s="67"/>
      <c r="E430" s="68"/>
      <c r="F430" s="103">
        <f>+F106</f>
        <v>0</v>
      </c>
    </row>
    <row r="431" spans="1:7" ht="25.35" customHeight="1">
      <c r="A431" s="102" t="s">
        <v>88</v>
      </c>
      <c r="B431" s="65"/>
      <c r="C431" s="66"/>
      <c r="D431" s="67"/>
      <c r="E431" s="68"/>
      <c r="F431" s="103">
        <f>+F130</f>
        <v>0</v>
      </c>
    </row>
    <row r="432" spans="1:7" ht="25.35" customHeight="1">
      <c r="A432" s="102" t="s">
        <v>89</v>
      </c>
      <c r="B432" s="65" t="s">
        <v>841</v>
      </c>
      <c r="C432" s="66"/>
      <c r="D432" s="67"/>
      <c r="E432" s="68"/>
      <c r="F432" s="103">
        <f>+F152</f>
        <v>0</v>
      </c>
    </row>
    <row r="433" spans="1:6" ht="25.35" customHeight="1">
      <c r="A433" s="102" t="s">
        <v>90</v>
      </c>
      <c r="B433" s="65"/>
      <c r="C433" s="66"/>
      <c r="D433" s="67"/>
      <c r="E433" s="68"/>
      <c r="F433" s="103">
        <f>+F158</f>
        <v>0</v>
      </c>
    </row>
    <row r="434" spans="1:6" ht="25.35" customHeight="1">
      <c r="A434" s="102" t="s">
        <v>91</v>
      </c>
      <c r="B434" s="65"/>
      <c r="C434" s="66"/>
      <c r="D434" s="67"/>
      <c r="E434" s="68"/>
      <c r="F434" s="103">
        <f>+F163</f>
        <v>0</v>
      </c>
    </row>
    <row r="435" spans="1:6" ht="25.35" customHeight="1">
      <c r="A435" s="102" t="s">
        <v>92</v>
      </c>
      <c r="B435" s="65"/>
      <c r="C435" s="66"/>
      <c r="D435" s="67"/>
      <c r="E435" s="68"/>
      <c r="F435" s="103">
        <f>+F274</f>
        <v>0</v>
      </c>
    </row>
    <row r="436" spans="1:6" ht="25.35" customHeight="1">
      <c r="A436" s="102" t="s">
        <v>93</v>
      </c>
      <c r="B436" s="65"/>
      <c r="C436" s="66"/>
      <c r="D436" s="67"/>
      <c r="E436" s="68"/>
      <c r="F436" s="103">
        <f>F380</f>
        <v>0</v>
      </c>
    </row>
    <row r="437" spans="1:6" ht="25.35" customHeight="1">
      <c r="A437" s="102" t="s">
        <v>474</v>
      </c>
      <c r="B437" s="65"/>
      <c r="C437" s="66"/>
      <c r="D437" s="67"/>
      <c r="E437" s="68"/>
      <c r="F437" s="103">
        <f>F426</f>
        <v>0</v>
      </c>
    </row>
    <row r="438" spans="1:6" ht="9.75" customHeight="1">
      <c r="A438" s="104"/>
      <c r="B438" s="41"/>
      <c r="C438" s="69"/>
      <c r="D438" s="1"/>
      <c r="E438" s="1"/>
      <c r="F438" s="105"/>
    </row>
    <row r="439" spans="1:6" ht="25.35" customHeight="1">
      <c r="A439" s="106" t="s">
        <v>96</v>
      </c>
      <c r="B439" s="71"/>
      <c r="C439" s="72"/>
      <c r="D439" s="70"/>
      <c r="E439" s="70"/>
      <c r="F439" s="107">
        <f>SUM(F428:F437)</f>
        <v>0</v>
      </c>
    </row>
    <row r="440" spans="1:6" ht="25.35" customHeight="1">
      <c r="A440" s="106" t="s">
        <v>95</v>
      </c>
      <c r="B440" s="71"/>
      <c r="C440" s="72"/>
      <c r="D440" s="70"/>
      <c r="E440" s="70"/>
      <c r="F440" s="107">
        <f>F439*0.2</f>
        <v>0</v>
      </c>
    </row>
    <row r="441" spans="1:6" ht="25.35" customHeight="1" thickBot="1">
      <c r="A441" s="108" t="s">
        <v>97</v>
      </c>
      <c r="B441" s="109"/>
      <c r="C441" s="110"/>
      <c r="D441" s="111"/>
      <c r="E441" s="111"/>
      <c r="F441" s="112">
        <f>F440+F439</f>
        <v>0</v>
      </c>
    </row>
  </sheetData>
  <hyperlinks>
    <hyperlink ref="B125" location="_Toc528495853" display="_Toc528495853"/>
    <hyperlink ref="B128" location="_Toc528495858" display="_Toc528495858"/>
    <hyperlink ref="B129" location="_Toc528495861" display="_Toc528495861"/>
    <hyperlink ref="B126" location="_Toc528495853" display="_Toc528495853"/>
  </hyperlinks>
  <printOptions horizontalCentered="1"/>
  <pageMargins left="0.19685039370078741" right="0.19685039370078741" top="0.19685039370078741" bottom="0.19685039370078741" header="0.31496062992125984" footer="0.31496062992125984"/>
  <pageSetup paperSize="8" scale="5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2:I18"/>
  <sheetViews>
    <sheetView workbookViewId="0">
      <selection activeCell="B43" sqref="B43"/>
    </sheetView>
  </sheetViews>
  <sheetFormatPr baseColWidth="10" defaultRowHeight="15"/>
  <cols>
    <col min="9" max="9" width="44.5703125" customWidth="1"/>
  </cols>
  <sheetData>
    <row r="2" spans="6:9">
      <c r="F2" s="15">
        <v>7</v>
      </c>
    </row>
    <row r="3" spans="6:9">
      <c r="F3" s="15">
        <v>3</v>
      </c>
    </row>
    <row r="4" spans="6:9">
      <c r="F4" s="15">
        <v>3</v>
      </c>
    </row>
    <row r="5" spans="6:9">
      <c r="F5" s="15">
        <v>3</v>
      </c>
    </row>
    <row r="6" spans="6:9">
      <c r="F6" s="15">
        <v>21</v>
      </c>
      <c r="I6" s="13" t="s">
        <v>111</v>
      </c>
    </row>
    <row r="7" spans="6:9">
      <c r="F7" s="15">
        <v>16</v>
      </c>
      <c r="I7" s="13" t="s">
        <v>112</v>
      </c>
    </row>
    <row r="8" spans="6:9">
      <c r="F8" s="15">
        <v>9</v>
      </c>
      <c r="I8" s="13" t="s">
        <v>113</v>
      </c>
    </row>
    <row r="9" spans="6:9">
      <c r="F9" s="15">
        <v>17</v>
      </c>
      <c r="I9" s="13" t="s">
        <v>114</v>
      </c>
    </row>
    <row r="10" spans="6:9">
      <c r="F10" s="15">
        <v>12</v>
      </c>
      <c r="I10" s="13" t="s">
        <v>115</v>
      </c>
    </row>
    <row r="11" spans="6:9">
      <c r="F11" s="15">
        <v>4</v>
      </c>
      <c r="I11" s="13" t="s">
        <v>116</v>
      </c>
    </row>
    <row r="12" spans="6:9">
      <c r="F12" s="15">
        <v>2</v>
      </c>
    </row>
    <row r="13" spans="6:9">
      <c r="F13" s="15">
        <v>3</v>
      </c>
    </row>
    <row r="14" spans="6:9">
      <c r="F14" s="15">
        <v>8</v>
      </c>
    </row>
    <row r="15" spans="6:9">
      <c r="F15" s="15">
        <v>4</v>
      </c>
    </row>
    <row r="16" spans="6:9">
      <c r="F16" s="15">
        <v>9</v>
      </c>
    </row>
    <row r="17" spans="6:6">
      <c r="F17" s="15">
        <v>3</v>
      </c>
    </row>
    <row r="18" spans="6:6">
      <c r="F18" s="15">
        <v>110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5</vt:i4>
      </vt:variant>
    </vt:vector>
  </HeadingPairs>
  <TitlesOfParts>
    <vt:vector size="7" baseType="lpstr">
      <vt:lpstr>Feuil2</vt:lpstr>
      <vt:lpstr>Feuil4</vt:lpstr>
      <vt:lpstr>Feuil4!_Toc527974937</vt:lpstr>
      <vt:lpstr>Feuil4!_Toc527974938</vt:lpstr>
      <vt:lpstr>Feuil4!_Toc527974939</vt:lpstr>
      <vt:lpstr>Feuil4!_Toc527974940</vt:lpstr>
      <vt:lpstr>Feuil2!Zone_d_impression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2020-01-23T15:22:09Z</dcterms:modified>
</cp:coreProperties>
</file>