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5860\Desktop\PROJETS OFPPT\DR CASA SUD\CASA SUD 4 LOTS\ISTA SIDI BERNOUSSI CASA LOT 3\"/>
    </mc:Choice>
  </mc:AlternateContent>
  <bookViews>
    <workbookView xWindow="0" yWindow="0" windowWidth="28800" windowHeight="11205"/>
  </bookViews>
  <sheets>
    <sheet name="bp" sheetId="1" r:id="rId1"/>
  </sheets>
  <definedNames>
    <definedName name="Z_640E5C8C_2C4E_43BB_813A_53B7C09200FC_.wvu.Cols" localSheetId="0" hidden="1">bp!$H:$I</definedName>
    <definedName name="_xlnm.Print_Area" localSheetId="0">bp!$A$1:$AB$465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6" i="1" l="1"/>
  <c r="J467" i="1" s="1"/>
  <c r="I449" i="1"/>
  <c r="K442" i="1"/>
  <c r="I442" i="1"/>
  <c r="K441" i="1"/>
  <c r="I441" i="1"/>
  <c r="K440" i="1"/>
  <c r="I440" i="1"/>
  <c r="K439" i="1"/>
  <c r="I439" i="1"/>
  <c r="K438" i="1"/>
  <c r="I438" i="1"/>
  <c r="K437" i="1"/>
  <c r="I437" i="1"/>
  <c r="K436" i="1"/>
  <c r="I436" i="1"/>
  <c r="K435" i="1"/>
  <c r="I435" i="1"/>
  <c r="K434" i="1"/>
  <c r="I434" i="1"/>
  <c r="K433" i="1"/>
  <c r="I433" i="1"/>
  <c r="K432" i="1"/>
  <c r="K431" i="1"/>
  <c r="I431" i="1"/>
  <c r="K430" i="1"/>
  <c r="I430" i="1"/>
  <c r="K429" i="1"/>
  <c r="I429" i="1"/>
  <c r="K428" i="1"/>
  <c r="I428" i="1"/>
  <c r="K427" i="1"/>
  <c r="I427" i="1"/>
  <c r="K426" i="1"/>
  <c r="I426" i="1"/>
  <c r="K425" i="1"/>
  <c r="I425" i="1"/>
  <c r="K424" i="1"/>
  <c r="I424" i="1"/>
  <c r="K423" i="1"/>
  <c r="K422" i="1"/>
  <c r="I422" i="1"/>
  <c r="K421" i="1"/>
  <c r="I421" i="1"/>
  <c r="K420" i="1"/>
  <c r="I420" i="1"/>
  <c r="K419" i="1"/>
  <c r="I419" i="1"/>
  <c r="K418" i="1"/>
  <c r="I418" i="1"/>
  <c r="K417" i="1"/>
  <c r="I417" i="1"/>
  <c r="K416" i="1"/>
  <c r="I416" i="1"/>
  <c r="K415" i="1"/>
  <c r="I415" i="1"/>
  <c r="K414" i="1"/>
  <c r="I414" i="1"/>
  <c r="K413" i="1"/>
  <c r="I413" i="1"/>
  <c r="K412" i="1"/>
  <c r="I412" i="1"/>
  <c r="K411" i="1"/>
  <c r="I411" i="1"/>
  <c r="K410" i="1"/>
  <c r="I410" i="1"/>
  <c r="K409" i="1"/>
  <c r="I409" i="1"/>
  <c r="K408" i="1"/>
  <c r="I408" i="1"/>
  <c r="K407" i="1"/>
  <c r="I407" i="1"/>
  <c r="I423" i="1" s="1"/>
  <c r="K406" i="1"/>
  <c r="I406" i="1"/>
  <c r="K405" i="1"/>
  <c r="K404" i="1"/>
  <c r="I404" i="1"/>
  <c r="K403" i="1"/>
  <c r="I403" i="1"/>
  <c r="K402" i="1"/>
  <c r="I402" i="1"/>
  <c r="K401" i="1"/>
  <c r="I401" i="1"/>
  <c r="K400" i="1"/>
  <c r="I400" i="1"/>
  <c r="K399" i="1"/>
  <c r="I399" i="1"/>
  <c r="K398" i="1"/>
  <c r="K397" i="1"/>
  <c r="I397" i="1"/>
  <c r="K396" i="1"/>
  <c r="I396" i="1"/>
  <c r="K395" i="1"/>
  <c r="I395" i="1"/>
  <c r="K394" i="1"/>
  <c r="I394" i="1"/>
  <c r="K393" i="1"/>
  <c r="I393" i="1"/>
  <c r="K392" i="1"/>
  <c r="I392" i="1"/>
  <c r="K391" i="1"/>
  <c r="I391" i="1"/>
  <c r="K390" i="1"/>
  <c r="I390" i="1"/>
  <c r="K389" i="1"/>
  <c r="I389" i="1"/>
  <c r="K388" i="1"/>
  <c r="I388" i="1"/>
  <c r="K387" i="1"/>
  <c r="I387" i="1"/>
  <c r="K386" i="1"/>
  <c r="I386" i="1"/>
  <c r="K385" i="1"/>
  <c r="I385" i="1"/>
  <c r="K384" i="1"/>
  <c r="I384" i="1"/>
  <c r="K383" i="1"/>
  <c r="I383" i="1"/>
  <c r="K382" i="1"/>
  <c r="I382" i="1"/>
  <c r="K381" i="1"/>
  <c r="I381" i="1"/>
  <c r="K380" i="1"/>
  <c r="I380" i="1"/>
  <c r="K379" i="1"/>
  <c r="I379" i="1"/>
  <c r="K378" i="1"/>
  <c r="I378" i="1"/>
  <c r="K377" i="1"/>
  <c r="I377" i="1"/>
  <c r="K376" i="1"/>
  <c r="I376" i="1"/>
  <c r="K375" i="1"/>
  <c r="I375" i="1"/>
  <c r="K374" i="1"/>
  <c r="I374" i="1"/>
  <c r="K373" i="1"/>
  <c r="I373" i="1"/>
  <c r="K372" i="1"/>
  <c r="I372" i="1"/>
  <c r="K371" i="1"/>
  <c r="I371" i="1"/>
  <c r="K370" i="1"/>
  <c r="I370" i="1"/>
  <c r="K369" i="1"/>
  <c r="I369" i="1"/>
  <c r="K368" i="1"/>
  <c r="I368" i="1"/>
  <c r="K367" i="1"/>
  <c r="I367" i="1"/>
  <c r="K366" i="1"/>
  <c r="I366" i="1"/>
  <c r="K365" i="1"/>
  <c r="I365" i="1"/>
  <c r="K364" i="1"/>
  <c r="I364" i="1"/>
  <c r="K363" i="1"/>
  <c r="I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I340" i="1"/>
  <c r="K339" i="1"/>
  <c r="I339" i="1"/>
  <c r="K338" i="1"/>
  <c r="I338" i="1"/>
  <c r="K337" i="1"/>
  <c r="I337" i="1"/>
  <c r="I341" i="1" s="1"/>
  <c r="K336" i="1"/>
  <c r="K335" i="1"/>
  <c r="I335" i="1"/>
  <c r="K334" i="1"/>
  <c r="I334" i="1"/>
  <c r="K333" i="1"/>
  <c r="I333" i="1"/>
  <c r="K332" i="1"/>
  <c r="I332" i="1"/>
  <c r="K331" i="1"/>
  <c r="I331" i="1"/>
  <c r="K330" i="1"/>
  <c r="I330" i="1"/>
  <c r="K329" i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I336" i="1" s="1"/>
  <c r="K316" i="1"/>
  <c r="K315" i="1"/>
  <c r="I315" i="1"/>
  <c r="K314" i="1"/>
  <c r="I314" i="1"/>
  <c r="K313" i="1"/>
  <c r="I313" i="1"/>
  <c r="K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I316" i="1" s="1"/>
  <c r="I447" i="1" s="1"/>
  <c r="K303" i="1"/>
  <c r="I303" i="1"/>
  <c r="K302" i="1"/>
  <c r="I302" i="1"/>
  <c r="K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69" i="1"/>
  <c r="I269" i="1"/>
  <c r="I260" i="1"/>
  <c r="I259" i="1"/>
  <c r="I258" i="1"/>
  <c r="K251" i="1"/>
  <c r="I251" i="1"/>
  <c r="K250" i="1"/>
  <c r="I250" i="1"/>
  <c r="I249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I239" i="1"/>
  <c r="I238" i="1"/>
  <c r="K237" i="1"/>
  <c r="I237" i="1"/>
  <c r="K236" i="1"/>
  <c r="I236" i="1"/>
  <c r="K235" i="1"/>
  <c r="I235" i="1"/>
  <c r="K234" i="1"/>
  <c r="I234" i="1"/>
  <c r="I233" i="1"/>
  <c r="K232" i="1"/>
  <c r="I232" i="1"/>
  <c r="K231" i="1"/>
  <c r="I231" i="1"/>
  <c r="K230" i="1"/>
  <c r="I230" i="1"/>
  <c r="K229" i="1"/>
  <c r="I229" i="1"/>
  <c r="K228" i="1"/>
  <c r="I228" i="1"/>
  <c r="I227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I218" i="1"/>
  <c r="I217" i="1"/>
  <c r="I216" i="1"/>
  <c r="K215" i="1"/>
  <c r="I215" i="1"/>
  <c r="K214" i="1"/>
  <c r="I214" i="1"/>
  <c r="K213" i="1"/>
  <c r="I213" i="1"/>
  <c r="K212" i="1"/>
  <c r="I212" i="1"/>
  <c r="K211" i="1"/>
  <c r="I211" i="1"/>
  <c r="I210" i="1"/>
  <c r="K209" i="1"/>
  <c r="I209" i="1"/>
  <c r="K208" i="1"/>
  <c r="I208" i="1"/>
  <c r="K207" i="1"/>
  <c r="I207" i="1"/>
  <c r="K206" i="1"/>
  <c r="I206" i="1"/>
  <c r="K205" i="1"/>
  <c r="I205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I197" i="1"/>
  <c r="I196" i="1"/>
  <c r="K194" i="1"/>
  <c r="I194" i="1"/>
  <c r="K193" i="1"/>
  <c r="I193" i="1"/>
  <c r="K192" i="1"/>
  <c r="I192" i="1"/>
  <c r="K191" i="1"/>
  <c r="I191" i="1"/>
  <c r="K190" i="1"/>
  <c r="I190" i="1"/>
  <c r="I189" i="1"/>
  <c r="I195" i="1" s="1"/>
  <c r="K187" i="1"/>
  <c r="I187" i="1"/>
  <c r="K186" i="1"/>
  <c r="I186" i="1"/>
  <c r="K185" i="1"/>
  <c r="I185" i="1"/>
  <c r="I184" i="1"/>
  <c r="K183" i="1"/>
  <c r="I183" i="1"/>
  <c r="K182" i="1"/>
  <c r="I182" i="1"/>
  <c r="K181" i="1"/>
  <c r="I181" i="1"/>
  <c r="I180" i="1"/>
  <c r="K179" i="1"/>
  <c r="I179" i="1"/>
  <c r="K178" i="1"/>
  <c r="I178" i="1"/>
  <c r="K177" i="1"/>
  <c r="I177" i="1"/>
  <c r="K176" i="1"/>
  <c r="I176" i="1"/>
  <c r="K175" i="1"/>
  <c r="I175" i="1"/>
  <c r="K174" i="1"/>
  <c r="I174" i="1"/>
  <c r="I173" i="1"/>
  <c r="K172" i="1"/>
  <c r="I172" i="1"/>
  <c r="K171" i="1"/>
  <c r="I171" i="1"/>
  <c r="K170" i="1"/>
  <c r="I170" i="1"/>
  <c r="K169" i="1"/>
  <c r="I169" i="1"/>
  <c r="K168" i="1"/>
  <c r="I168" i="1"/>
  <c r="K167" i="1"/>
  <c r="I167" i="1"/>
  <c r="K166" i="1"/>
  <c r="I166" i="1"/>
  <c r="I165" i="1"/>
  <c r="K164" i="1"/>
  <c r="I164" i="1"/>
  <c r="K163" i="1"/>
  <c r="I163" i="1"/>
  <c r="K162" i="1"/>
  <c r="I162" i="1"/>
  <c r="K161" i="1"/>
  <c r="I161" i="1"/>
  <c r="K160" i="1"/>
  <c r="I160" i="1"/>
  <c r="I159" i="1"/>
  <c r="K158" i="1"/>
  <c r="I158" i="1"/>
  <c r="I157" i="1"/>
  <c r="F156" i="1"/>
  <c r="K154" i="1"/>
  <c r="I154" i="1"/>
  <c r="I155" i="1" s="1"/>
  <c r="I153" i="1"/>
  <c r="K151" i="1"/>
  <c r="I151" i="1"/>
  <c r="K150" i="1"/>
  <c r="I150" i="1"/>
  <c r="I149" i="1"/>
  <c r="K148" i="1"/>
  <c r="I148" i="1"/>
  <c r="K147" i="1"/>
  <c r="I147" i="1"/>
  <c r="I146" i="1"/>
  <c r="K145" i="1"/>
  <c r="I145" i="1"/>
  <c r="K144" i="1"/>
  <c r="I144" i="1"/>
  <c r="K143" i="1"/>
  <c r="I143" i="1"/>
  <c r="I142" i="1"/>
  <c r="I141" i="1"/>
  <c r="K139" i="1"/>
  <c r="I139" i="1"/>
  <c r="K138" i="1"/>
  <c r="I138" i="1"/>
  <c r="K137" i="1"/>
  <c r="I137" i="1"/>
  <c r="K136" i="1"/>
  <c r="I136" i="1"/>
  <c r="I135" i="1"/>
  <c r="K133" i="1"/>
  <c r="I133" i="1"/>
  <c r="K132" i="1"/>
  <c r="I132" i="1"/>
  <c r="K131" i="1"/>
  <c r="I131" i="1"/>
  <c r="K130" i="1"/>
  <c r="I130" i="1"/>
  <c r="I129" i="1"/>
  <c r="K128" i="1"/>
  <c r="I128" i="1"/>
  <c r="K127" i="1"/>
  <c r="I127" i="1"/>
  <c r="I126" i="1"/>
  <c r="K125" i="1"/>
  <c r="I125" i="1"/>
  <c r="K124" i="1"/>
  <c r="I124" i="1"/>
  <c r="K123" i="1"/>
  <c r="I123" i="1"/>
  <c r="K122" i="1"/>
  <c r="I122" i="1"/>
  <c r="I121" i="1"/>
  <c r="I120" i="1"/>
  <c r="K119" i="1"/>
  <c r="I119" i="1"/>
  <c r="K118" i="1"/>
  <c r="I118" i="1"/>
  <c r="K117" i="1"/>
  <c r="I117" i="1"/>
  <c r="K116" i="1"/>
  <c r="I116" i="1"/>
  <c r="I115" i="1"/>
  <c r="K114" i="1"/>
  <c r="I114" i="1"/>
  <c r="K113" i="1"/>
  <c r="I113" i="1"/>
  <c r="K112" i="1"/>
  <c r="I112" i="1"/>
  <c r="K111" i="1"/>
  <c r="I111" i="1"/>
  <c r="K110" i="1"/>
  <c r="I110" i="1"/>
  <c r="I109" i="1"/>
  <c r="I108" i="1"/>
  <c r="K107" i="1"/>
  <c r="I107" i="1"/>
  <c r="K106" i="1"/>
  <c r="I106" i="1"/>
  <c r="K105" i="1"/>
  <c r="I105" i="1"/>
  <c r="K104" i="1"/>
  <c r="I104" i="1"/>
  <c r="K103" i="1"/>
  <c r="I103" i="1"/>
  <c r="K102" i="1"/>
  <c r="I102" i="1"/>
  <c r="I101" i="1"/>
  <c r="K100" i="1"/>
  <c r="I100" i="1"/>
  <c r="K99" i="1"/>
  <c r="I99" i="1"/>
  <c r="I98" i="1"/>
  <c r="K97" i="1"/>
  <c r="I97" i="1"/>
  <c r="I96" i="1"/>
  <c r="K94" i="1"/>
  <c r="K93" i="1"/>
  <c r="K92" i="1"/>
  <c r="K91" i="1"/>
  <c r="I91" i="1"/>
  <c r="K90" i="1"/>
  <c r="I90" i="1"/>
  <c r="K89" i="1"/>
  <c r="I89" i="1"/>
  <c r="K88" i="1"/>
  <c r="I88" i="1"/>
  <c r="K87" i="1"/>
  <c r="I87" i="1"/>
  <c r="I86" i="1"/>
  <c r="K85" i="1"/>
  <c r="I85" i="1"/>
  <c r="K84" i="1"/>
  <c r="I84" i="1"/>
  <c r="K83" i="1"/>
  <c r="I83" i="1"/>
  <c r="K82" i="1"/>
  <c r="I82" i="1"/>
  <c r="K81" i="1"/>
  <c r="I81" i="1"/>
  <c r="I80" i="1"/>
  <c r="K79" i="1"/>
  <c r="I79" i="1"/>
  <c r="K78" i="1"/>
  <c r="I78" i="1"/>
  <c r="K77" i="1"/>
  <c r="I77" i="1"/>
  <c r="K76" i="1"/>
  <c r="I76" i="1"/>
  <c r="K75" i="1"/>
  <c r="I75" i="1"/>
  <c r="K74" i="1"/>
  <c r="I74" i="1"/>
  <c r="I73" i="1"/>
  <c r="I72" i="1"/>
  <c r="I95" i="1" s="1"/>
  <c r="I256" i="1" s="1"/>
  <c r="K70" i="1"/>
  <c r="I70" i="1"/>
  <c r="K69" i="1"/>
  <c r="I69" i="1"/>
  <c r="I68" i="1"/>
  <c r="K67" i="1"/>
  <c r="I67" i="1"/>
  <c r="K66" i="1"/>
  <c r="I66" i="1"/>
  <c r="K65" i="1"/>
  <c r="I65" i="1"/>
  <c r="K64" i="1"/>
  <c r="I64" i="1"/>
  <c r="K63" i="1"/>
  <c r="I63" i="1"/>
  <c r="K62" i="1"/>
  <c r="I62" i="1"/>
  <c r="K61" i="1"/>
  <c r="I61" i="1"/>
  <c r="K60" i="1"/>
  <c r="I60" i="1"/>
  <c r="K59" i="1"/>
  <c r="I59" i="1"/>
  <c r="K58" i="1"/>
  <c r="I58" i="1"/>
  <c r="K57" i="1"/>
  <c r="I57" i="1"/>
  <c r="K56" i="1"/>
  <c r="I56" i="1"/>
  <c r="K55" i="1"/>
  <c r="I55" i="1"/>
  <c r="I54" i="1"/>
  <c r="K52" i="1"/>
  <c r="I52" i="1"/>
  <c r="K51" i="1"/>
  <c r="I51" i="1"/>
  <c r="K50" i="1"/>
  <c r="I50" i="1"/>
  <c r="K49" i="1"/>
  <c r="I49" i="1"/>
  <c r="K48" i="1"/>
  <c r="I48" i="1"/>
  <c r="K47" i="1"/>
  <c r="I47" i="1"/>
  <c r="K46" i="1"/>
  <c r="I46" i="1"/>
  <c r="K45" i="1"/>
  <c r="I45" i="1"/>
  <c r="I44" i="1"/>
  <c r="K42" i="1"/>
  <c r="I42" i="1"/>
  <c r="K41" i="1"/>
  <c r="I41" i="1"/>
  <c r="K40" i="1"/>
  <c r="I40" i="1"/>
  <c r="K39" i="1"/>
  <c r="I39" i="1"/>
  <c r="K38" i="1"/>
  <c r="I38" i="1"/>
  <c r="K37" i="1"/>
  <c r="I37" i="1"/>
  <c r="K36" i="1"/>
  <c r="I36" i="1"/>
  <c r="K35" i="1"/>
  <c r="I35" i="1"/>
  <c r="K34" i="1"/>
  <c r="I34" i="1"/>
  <c r="K33" i="1"/>
  <c r="I33" i="1"/>
  <c r="K32" i="1"/>
  <c r="I32" i="1"/>
  <c r="K31" i="1"/>
  <c r="I31" i="1"/>
  <c r="K30" i="1"/>
  <c r="I30" i="1"/>
  <c r="K29" i="1"/>
  <c r="I29" i="1"/>
  <c r="I28" i="1"/>
  <c r="K27" i="1"/>
  <c r="I27" i="1"/>
  <c r="K26" i="1"/>
  <c r="I26" i="1"/>
  <c r="K25" i="1"/>
  <c r="I25" i="1"/>
  <c r="K24" i="1"/>
  <c r="I24" i="1"/>
  <c r="K23" i="1"/>
  <c r="I23" i="1"/>
  <c r="I22" i="1"/>
  <c r="K21" i="1"/>
  <c r="I21" i="1"/>
  <c r="K20" i="1"/>
  <c r="I20" i="1"/>
  <c r="I19" i="1"/>
  <c r="K18" i="1"/>
  <c r="I18" i="1"/>
  <c r="K17" i="1"/>
  <c r="I17" i="1"/>
  <c r="K16" i="1"/>
  <c r="I16" i="1"/>
  <c r="K15" i="1"/>
  <c r="I15" i="1"/>
  <c r="I14" i="1"/>
  <c r="K13" i="1"/>
  <c r="I13" i="1"/>
  <c r="K12" i="1"/>
  <c r="I12" i="1"/>
  <c r="K11" i="1"/>
  <c r="I11" i="1"/>
  <c r="A11" i="1"/>
  <c r="A12" i="1" s="1"/>
  <c r="A13" i="1" s="1"/>
  <c r="A15" i="1" s="1"/>
  <c r="A16" i="1" s="1"/>
  <c r="A17" i="1" s="1"/>
  <c r="A18" i="1" s="1"/>
  <c r="A20" i="1" s="1"/>
  <c r="A21" i="1" s="1"/>
  <c r="A23" i="1" s="1"/>
  <c r="A24" i="1" s="1"/>
  <c r="A25" i="1" s="1"/>
  <c r="A26" i="1" s="1"/>
  <c r="A27" i="1" s="1"/>
  <c r="A28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5" i="1" s="1"/>
  <c r="A46" i="1" s="1"/>
  <c r="A47" i="1" s="1"/>
  <c r="A48" i="1" s="1"/>
  <c r="A49" i="1" s="1"/>
  <c r="A50" i="1" s="1"/>
  <c r="A51" i="1" s="1"/>
  <c r="A52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9" i="1" s="1"/>
  <c r="A70" i="1" s="1"/>
  <c r="A74" i="1" s="1"/>
  <c r="A75" i="1" s="1"/>
  <c r="A76" i="1" s="1"/>
  <c r="A77" i="1" s="1"/>
  <c r="A78" i="1" s="1"/>
  <c r="A79" i="1" s="1"/>
  <c r="A81" i="1" s="1"/>
  <c r="A82" i="1" s="1"/>
  <c r="A83" i="1" s="1"/>
  <c r="A84" i="1" s="1"/>
  <c r="A85" i="1" s="1"/>
  <c r="A87" i="1" s="1"/>
  <c r="A88" i="1" s="1"/>
  <c r="A89" i="1" s="1"/>
  <c r="A90" i="1" s="1"/>
  <c r="A91" i="1" s="1"/>
  <c r="A92" i="1" s="1"/>
  <c r="A93" i="1" s="1"/>
  <c r="A94" i="1" s="1"/>
  <c r="A97" i="1" s="1"/>
  <c r="A98" i="1" s="1"/>
  <c r="A101" i="1" s="1"/>
  <c r="A105" i="1" s="1"/>
  <c r="A106" i="1" s="1"/>
  <c r="A107" i="1" s="1"/>
  <c r="A109" i="1" s="1"/>
  <c r="A115" i="1" s="1"/>
  <c r="A119" i="1" s="1"/>
  <c r="A121" i="1" s="1"/>
  <c r="A125" i="1" s="1"/>
  <c r="A126" i="1" s="1"/>
  <c r="A130" i="1" s="1"/>
  <c r="A131" i="1" s="1"/>
  <c r="A132" i="1" s="1"/>
  <c r="A133" i="1" s="1"/>
  <c r="A136" i="1" s="1"/>
  <c r="A137" i="1" s="1"/>
  <c r="A138" i="1" s="1"/>
  <c r="A139" i="1" s="1"/>
  <c r="A142" i="1" s="1"/>
  <c r="A146" i="1" s="1"/>
  <c r="A149" i="1" s="1"/>
  <c r="A154" i="1" s="1"/>
  <c r="A158" i="1" s="1"/>
  <c r="A159" i="1" s="1"/>
  <c r="A165" i="1" s="1"/>
  <c r="A172" i="1" s="1"/>
  <c r="A174" i="1" s="1"/>
  <c r="A175" i="1" s="1"/>
  <c r="A176" i="1" s="1"/>
  <c r="A177" i="1" s="1"/>
  <c r="A178" i="1" s="1"/>
  <c r="A179" i="1" s="1"/>
  <c r="A181" i="1" s="1"/>
  <c r="A182" i="1" s="1"/>
  <c r="A183" i="1" s="1"/>
  <c r="A185" i="1" s="1"/>
  <c r="A186" i="1" s="1"/>
  <c r="A187" i="1" s="1"/>
  <c r="A190" i="1" s="1"/>
  <c r="A191" i="1" s="1"/>
  <c r="A192" i="1" s="1"/>
  <c r="A193" i="1" s="1"/>
  <c r="A194" i="1" s="1"/>
  <c r="A198" i="1" s="1"/>
  <c r="A199" i="1" s="1"/>
  <c r="A200" i="1" s="1"/>
  <c r="A201" i="1" s="1"/>
  <c r="A202" i="1" s="1"/>
  <c r="A203" i="1" s="1"/>
  <c r="A205" i="1" s="1"/>
  <c r="A206" i="1" s="1"/>
  <c r="A207" i="1" s="1"/>
  <c r="A208" i="1" s="1"/>
  <c r="A209" i="1" s="1"/>
  <c r="A210" i="1" s="1"/>
  <c r="A213" i="1" s="1"/>
  <c r="A214" i="1" s="1"/>
  <c r="A215" i="1" s="1"/>
  <c r="A219" i="1" s="1"/>
  <c r="A220" i="1" s="1"/>
  <c r="A221" i="1" s="1"/>
  <c r="A222" i="1" s="1"/>
  <c r="A223" i="1" s="1"/>
  <c r="A224" i="1" s="1"/>
  <c r="A225" i="1" s="1"/>
  <c r="A228" i="1" s="1"/>
  <c r="A229" i="1" s="1"/>
  <c r="A230" i="1" s="1"/>
  <c r="A231" i="1" s="1"/>
  <c r="A232" i="1" s="1"/>
  <c r="A233" i="1" s="1"/>
  <c r="A239" i="1" s="1"/>
  <c r="A242" i="1" s="1"/>
  <c r="A243" i="1" s="1"/>
  <c r="A244" i="1" s="1"/>
  <c r="A245" i="1" s="1"/>
  <c r="A246" i="1" s="1"/>
  <c r="A247" i="1" s="1"/>
  <c r="A24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81" i="1" s="1"/>
  <c r="A282" i="1" s="1"/>
  <c r="A283" i="1" s="1"/>
  <c r="A284" i="1" s="1"/>
  <c r="A285" i="1" s="1"/>
  <c r="A286" i="1" s="1"/>
  <c r="A287" i="1" s="1"/>
  <c r="A288" i="1" s="1"/>
  <c r="A291" i="1" s="1"/>
  <c r="A292" i="1" s="1"/>
  <c r="A293" i="1" s="1"/>
  <c r="A294" i="1" s="1"/>
  <c r="A295" i="1" s="1"/>
  <c r="A296" i="1" s="1"/>
  <c r="A297" i="1" s="1"/>
  <c r="A299" i="1" s="1"/>
  <c r="A300" i="1" s="1"/>
  <c r="A304" i="1" s="1"/>
  <c r="A305" i="1" s="1"/>
  <c r="A306" i="1" s="1"/>
  <c r="A308" i="1" s="1"/>
  <c r="A309" i="1" s="1"/>
  <c r="A311" i="1" s="1"/>
  <c r="A312" i="1" s="1"/>
  <c r="A313" i="1" s="1"/>
  <c r="A314" i="1" s="1"/>
  <c r="A315" i="1" s="1"/>
  <c r="A319" i="1" s="1"/>
  <c r="A323" i="1" s="1"/>
  <c r="A327" i="1" s="1"/>
  <c r="A328" i="1" s="1"/>
  <c r="A329" i="1" s="1"/>
  <c r="A331" i="1" s="1"/>
  <c r="A338" i="1" s="1"/>
  <c r="A339" i="1" s="1"/>
  <c r="A340" i="1" s="1"/>
  <c r="A343" i="1" s="1"/>
  <c r="A350" i="1" s="1"/>
  <c r="A357" i="1" s="1"/>
  <c r="A358" i="1" s="1"/>
  <c r="A359" i="1" s="1"/>
  <c r="A360" i="1" s="1"/>
  <c r="A365" i="1" s="1"/>
  <c r="A368" i="1" s="1"/>
  <c r="A369" i="1" s="1"/>
  <c r="A372" i="1" s="1"/>
  <c r="A380" i="1" s="1"/>
  <c r="A383" i="1" s="1"/>
  <c r="A385" i="1" s="1"/>
  <c r="A386" i="1" s="1"/>
  <c r="A387" i="1" s="1"/>
  <c r="A388" i="1" s="1"/>
  <c r="A389" i="1" s="1"/>
  <c r="A391" i="1" s="1"/>
  <c r="A392" i="1" s="1"/>
  <c r="A393" i="1" s="1"/>
  <c r="A395" i="1" s="1"/>
  <c r="A396" i="1" s="1"/>
  <c r="A397" i="1" s="1"/>
  <c r="A400" i="1" s="1"/>
  <c r="A401" i="1" s="1"/>
  <c r="A402" i="1" s="1"/>
  <c r="A403" i="1" s="1"/>
  <c r="A404" i="1" s="1"/>
  <c r="A408" i="1" s="1"/>
  <c r="A409" i="1" s="1"/>
  <c r="A410" i="1" s="1"/>
  <c r="A411" i="1" s="1"/>
  <c r="A412" i="1" s="1"/>
  <c r="A414" i="1" s="1"/>
  <c r="A415" i="1" s="1"/>
  <c r="A416" i="1" s="1"/>
  <c r="A417" i="1" s="1"/>
  <c r="A420" i="1" s="1"/>
  <c r="A421" i="1" s="1"/>
  <c r="A422" i="1" s="1"/>
  <c r="A426" i="1" s="1"/>
  <c r="A427" i="1" s="1"/>
  <c r="A428" i="1" s="1"/>
  <c r="A429" i="1" s="1"/>
  <c r="A430" i="1" s="1"/>
  <c r="A431" i="1" s="1"/>
  <c r="A434" i="1" s="1"/>
  <c r="A435" i="1" s="1"/>
  <c r="A436" i="1" s="1"/>
  <c r="A437" i="1" s="1"/>
  <c r="A438" i="1" s="1"/>
  <c r="A439" i="1" s="1"/>
  <c r="K10" i="1"/>
  <c r="I10" i="1"/>
  <c r="I140" i="1" l="1"/>
  <c r="I252" i="1"/>
  <c r="I279" i="1"/>
  <c r="I444" i="1" s="1"/>
  <c r="I301" i="1"/>
  <c r="I446" i="1" s="1"/>
  <c r="I53" i="1"/>
  <c r="I254" i="1" s="1"/>
  <c r="I43" i="1"/>
  <c r="I253" i="1" s="1"/>
  <c r="I152" i="1"/>
  <c r="I226" i="1"/>
  <c r="I289" i="1"/>
  <c r="I445" i="1" s="1"/>
  <c r="I432" i="1"/>
  <c r="I450" i="1" s="1"/>
  <c r="I405" i="1"/>
  <c r="I71" i="1"/>
  <c r="I255" i="1" s="1"/>
  <c r="I188" i="1"/>
  <c r="I362" i="1"/>
  <c r="I448" i="1" s="1"/>
  <c r="I443" i="1"/>
  <c r="I451" i="1" s="1"/>
  <c r="I452" i="1"/>
  <c r="I134" i="1"/>
  <c r="I156" i="1" s="1"/>
  <c r="I257" i="1" s="1"/>
  <c r="I398" i="1"/>
  <c r="I261" i="1" l="1"/>
  <c r="I262" i="1"/>
  <c r="I263" i="1" s="1"/>
  <c r="I461" i="1"/>
  <c r="I462" i="1" s="1"/>
  <c r="I463" i="1" s="1"/>
  <c r="I465" i="1" s="1"/>
  <c r="I453" i="1"/>
  <c r="I454" i="1" s="1"/>
  <c r="I457" i="1" l="1"/>
  <c r="I458" i="1"/>
  <c r="I459" i="1" s="1"/>
</calcChain>
</file>

<file path=xl/sharedStrings.xml><?xml version="1.0" encoding="utf-8"?>
<sst xmlns="http://schemas.openxmlformats.org/spreadsheetml/2006/main" count="850" uniqueCount="383">
  <si>
    <t xml:space="preserve"> TRAVAUX D'EXTENSION ET AMENAGEMENT DE L'ISTA SIDI BERNOUSSI </t>
  </si>
  <si>
    <t>Prix</t>
  </si>
  <si>
    <t>Désignations des prestations</t>
  </si>
  <si>
    <t>U</t>
  </si>
  <si>
    <t>Quantité</t>
  </si>
  <si>
    <t>Prix.Unitaire en dirhams (hors TVA)</t>
  </si>
  <si>
    <t>Prix Total</t>
  </si>
  <si>
    <t>mesure</t>
  </si>
  <si>
    <t>En chiffres</t>
  </si>
  <si>
    <t>En lettres</t>
  </si>
  <si>
    <t xml:space="preserve">A-CONSTRUCTION </t>
  </si>
  <si>
    <t>GROS-ŒUVRE</t>
  </si>
  <si>
    <t xml:space="preserve">1-TERRASSEMENTS </t>
  </si>
  <si>
    <t xml:space="preserve"> Décapage et nettoyage du terrain</t>
  </si>
  <si>
    <t>M2</t>
  </si>
  <si>
    <t xml:space="preserve"> Fouilles en pleine masse dans tous terrains de toutes natures</t>
  </si>
  <si>
    <t>M3</t>
  </si>
  <si>
    <t>Fouilles en tranchées et en puits dans tous terrains y compris rocher</t>
  </si>
  <si>
    <t>Remblaiement ou évacuation aux décharges publiques.</t>
  </si>
  <si>
    <t>2- MACONNERIE EN FONDATIONS</t>
  </si>
  <si>
    <t>Béton de propreté</t>
  </si>
  <si>
    <t xml:space="preserve">Gros béton </t>
  </si>
  <si>
    <t>Maçonnerie de moellon en fondation y/c traversée.</t>
  </si>
  <si>
    <t>Arase étanche</t>
  </si>
  <si>
    <t>3-BETON ARME EN INFRASTRUCTURE.</t>
  </si>
  <si>
    <t xml:space="preserve">Béton pour tout ouvrage en fondation  
</t>
  </si>
  <si>
    <t>Acier Tor en fondations</t>
  </si>
  <si>
    <t>KG</t>
  </si>
  <si>
    <t>4- DALLAGE - RENFORMIS</t>
  </si>
  <si>
    <t>Tout venant sélectionné avec compactage de 20 cm</t>
  </si>
  <si>
    <t>Forme en béton armé de 13cm y compris aciers</t>
  </si>
  <si>
    <t>Béton arme en élévation</t>
  </si>
  <si>
    <t>Acier tor pour béton en élévation</t>
  </si>
  <si>
    <t>Couvre joint de dilatation en béton  y compris aciers</t>
  </si>
  <si>
    <t>ML</t>
  </si>
  <si>
    <t>Plancher corps creux y/c nervures, dalles de compression et acier inclus</t>
  </si>
  <si>
    <t>a) Epaisseur 12+5cm</t>
  </si>
  <si>
    <t>b) Epaisseur 15+5cm</t>
  </si>
  <si>
    <t>c) Epaisseur 20+5cm</t>
  </si>
  <si>
    <t>d) Epaisseur 25+5cm</t>
  </si>
  <si>
    <t>Plancher de dalle alveolaire tout compris type  DAS 25+5cm</t>
  </si>
  <si>
    <t>Traitement des joints de dilatation en intérieur et extérieur</t>
  </si>
  <si>
    <t>Béton pour appuis de fenêtres y compris aciers</t>
  </si>
  <si>
    <t xml:space="preserve">Beton couronnement d acrotere y/c aciers et facon de larmier </t>
  </si>
  <si>
    <t xml:space="preserve">Fourniture, fabrication de la charpente metallique </t>
  </si>
  <si>
    <t xml:space="preserve">Cloisons en briques creuses 6t </t>
  </si>
  <si>
    <t>Manque Prix de Couverture en tole</t>
  </si>
  <si>
    <t xml:space="preserve">Double cloisons de 8t+6t </t>
  </si>
  <si>
    <t>Murs en agglos creux de ciment de 20 cm</t>
  </si>
  <si>
    <t>Enduit intérieur au mortier de ciment sur murs et plafonds</t>
  </si>
  <si>
    <t xml:space="preserve">Enduit extérieur au mortier de ciment </t>
  </si>
  <si>
    <t>TOTAL DEMOLITION-GROS ŒUVRE</t>
  </si>
  <si>
    <t>ETANCHEITE</t>
  </si>
  <si>
    <t>Forme de pente y/c chape de lissage</t>
  </si>
  <si>
    <t>Ecran pare vapeur</t>
  </si>
  <si>
    <t xml:space="preserve">Isolation thermique </t>
  </si>
  <si>
    <t xml:space="preserve">Complexe d’étanchéités bicouches </t>
  </si>
  <si>
    <t>Protection lourde d'étanchéité</t>
  </si>
  <si>
    <t>Complexe d’étanchéité des relèves</t>
  </si>
  <si>
    <t>Protection par solins grillages des relèves d'étanchéité</t>
  </si>
  <si>
    <t xml:space="preserve">Etanchéité légère locaux humides et circulation couverte </t>
  </si>
  <si>
    <t xml:space="preserve">TOTAL ETANCHEITE  </t>
  </si>
  <si>
    <t xml:space="preserve">REVETEMENT SOL ET MURS </t>
  </si>
  <si>
    <t xml:space="preserve">Fourniture et pose de revêtement de sols en granito poli blanc y compris bande de 30cm de largeur </t>
  </si>
  <si>
    <t>Plinthe en granito poli blanc de 10 cm</t>
  </si>
  <si>
    <t>Fourniture et pose de revêtement de mur en carreaux de faïence de  20*60 ou 25x50 cm y/c baguettes</t>
  </si>
  <si>
    <t>Revêtement marches et contre marches  en granito poli blanc</t>
  </si>
  <si>
    <t>Fourniture et pose de revêtement mural en granit gris</t>
  </si>
  <si>
    <t>Fourniture et pose de revêtement sol et murs en gravillon lavée</t>
  </si>
  <si>
    <t xml:space="preserve">Fourniture et pose de revêtement sol autobloquant  de 8 cm </t>
  </si>
  <si>
    <t xml:space="preserve">Fourniture et pose de revêtement sol autobloquant  de 6 cm </t>
  </si>
  <si>
    <t xml:space="preserve">Fourniture et pose de béton imprime  </t>
  </si>
  <si>
    <t>Fourniture et pose de revêtement des bancs en pierre de TAZA</t>
  </si>
  <si>
    <t xml:space="preserve">Tablette en granite sur comptoir et sanitaires </t>
  </si>
  <si>
    <t xml:space="preserve">Bande en marbre sur garde du corps en dur </t>
  </si>
  <si>
    <t xml:space="preserve">Fourniture et pose de revêtement de sol en marbre </t>
  </si>
  <si>
    <t xml:space="preserve">FAUX PLAFOND </t>
  </si>
  <si>
    <t>Faux plafond en satff-lisse y/c joint creux périphériques</t>
  </si>
  <si>
    <t>Réservations de la lustrerie , climatisation et trappes de visite</t>
  </si>
  <si>
    <t>F</t>
  </si>
  <si>
    <t xml:space="preserve">TOTAL REVETEMENT ET FAUX PLAFOND </t>
  </si>
  <si>
    <t>MENUISERIE BOIS-ALUMINIUM-METALLIQUE</t>
  </si>
  <si>
    <t>MENUISERIE BOIS</t>
  </si>
  <si>
    <t xml:space="preserve">Porte bois à lame   </t>
  </si>
  <si>
    <t xml:space="preserve">Porte bois  isoplane   </t>
  </si>
  <si>
    <t xml:space="preserve">Porte  coupe-feu de 1/2 h  </t>
  </si>
  <si>
    <t>Porte pare flamme bois simple ½ heure</t>
  </si>
  <si>
    <t>Porte placard en bois y/c étages et séparations</t>
  </si>
  <si>
    <t>Panneau d'affichage en bois</t>
  </si>
  <si>
    <t>MENUISERIE ALUMINIUM</t>
  </si>
  <si>
    <t>Fenêtre en aluminium</t>
  </si>
  <si>
    <t>Châssis en aluminium</t>
  </si>
  <si>
    <t xml:space="preserve">Porte en aluminium  type PA </t>
  </si>
  <si>
    <t xml:space="preserve">Cloisons vitres en aluminium </t>
  </si>
  <si>
    <t>Habillage  de la couverture  en alucobond</t>
  </si>
  <si>
    <t>MENUISERIE METALLIQUE</t>
  </si>
  <si>
    <t xml:space="preserve">Porte métallique </t>
  </si>
  <si>
    <t>Porte coupe-feu métallique 1/2h 80x220 cm passage libre 1 vantail coulissant, avec bobine 24v a rupture et fusible thermique. Accessoires de montages inclus.</t>
  </si>
  <si>
    <t xml:space="preserve">Fourniture et pose de grille de protection métallique  </t>
  </si>
  <si>
    <t>LM</t>
  </si>
  <si>
    <t xml:space="preserve">Garde-corps métallique </t>
  </si>
  <si>
    <t>Porte métallique extérieur grillagée</t>
  </si>
  <si>
    <t xml:space="preserve">Rideau métallique à lames en tôle galvanisée </t>
  </si>
  <si>
    <t>Grilles de la terrasse en maille métallique</t>
  </si>
  <si>
    <t>Main courante en inox</t>
  </si>
  <si>
    <t>TOTAL MENUISERIE BOIS-ALUMINIUM-METALLIQUE</t>
  </si>
  <si>
    <t>PLOMBERIE/ SANITAIRE</t>
  </si>
  <si>
    <t>Branchement au réseau existant</t>
  </si>
  <si>
    <t>ENS</t>
  </si>
  <si>
    <t xml:space="preserve">Coffret collecteur </t>
  </si>
  <si>
    <t>a</t>
  </si>
  <si>
    <t xml:space="preserve">Coffret collecteur à 7 depart </t>
  </si>
  <si>
    <t>b</t>
  </si>
  <si>
    <t xml:space="preserve">Coffret collecteur à 17 depart </t>
  </si>
  <si>
    <t>Tuyauterie en Polypropylène PP-R</t>
  </si>
  <si>
    <t xml:space="preserve"> PP- R - diamètre 32</t>
  </si>
  <si>
    <t xml:space="preserve"> PP- R - diamètre 25</t>
  </si>
  <si>
    <t>c</t>
  </si>
  <si>
    <t>PP- R - diamètre 20</t>
  </si>
  <si>
    <t>Robinets avec chasse à poussoir</t>
  </si>
  <si>
    <t xml:space="preserve">Vanne d'arret </t>
  </si>
  <si>
    <t xml:space="preserve">Robinet à poussoir </t>
  </si>
  <si>
    <t>EVACUATION EP-EU-EV</t>
  </si>
  <si>
    <t>Tube PVC</t>
  </si>
  <si>
    <t>Diametre Ep 100</t>
  </si>
  <si>
    <t>Diametre Ep 160</t>
  </si>
  <si>
    <t>d</t>
  </si>
  <si>
    <t>Diametre EV 75</t>
  </si>
  <si>
    <t>e</t>
  </si>
  <si>
    <t>Diametre Eu 40</t>
  </si>
  <si>
    <t>f</t>
  </si>
  <si>
    <t>Diametre Eu 75</t>
  </si>
  <si>
    <t>Conduite en Pvc</t>
  </si>
  <si>
    <t>Conduite en Pvc  Ø200</t>
  </si>
  <si>
    <t>Conduite en Pvc Ø250</t>
  </si>
  <si>
    <t>Conduite en Pvc Ø300</t>
  </si>
  <si>
    <t xml:space="preserve">Gargouilles et crapaudines </t>
  </si>
  <si>
    <t>ASSAINISSEMENT (CANALISATIONS, REGARDS ET BRANCHEMENT)</t>
  </si>
  <si>
    <t>Regard visitable</t>
  </si>
  <si>
    <t>Regard 40x40</t>
  </si>
  <si>
    <t>Regard 60x60</t>
  </si>
  <si>
    <t>Regard 80x80</t>
  </si>
  <si>
    <t>Regard 100x100</t>
  </si>
  <si>
    <t xml:space="preserve">Caniveau en béton étanche y compris aciers </t>
  </si>
  <si>
    <t>Caniveau 1,80x0,40</t>
  </si>
  <si>
    <t>Caniveau 4,80x0,40</t>
  </si>
  <si>
    <t>APPAREILS SANITAIRES</t>
  </si>
  <si>
    <t xml:space="preserve">WC avec chasse à poussoir </t>
  </si>
  <si>
    <t>Vasque à encastrer</t>
  </si>
  <si>
    <t>W.C  A la turque</t>
  </si>
  <si>
    <t>Lavabo collectif 3 départs</t>
  </si>
  <si>
    <t>TOTAL PLOMBERIE/ SANITAIRE</t>
  </si>
  <si>
    <t>PROTECTION INCENDIE</t>
  </si>
  <si>
    <t>Extincteur a poudre  6 kg</t>
  </si>
  <si>
    <t>Extincteur a poudre  9 kg</t>
  </si>
  <si>
    <t>Robinet d'incendie arme (RIA)</t>
  </si>
  <si>
    <t>Alimentation en TFG  Ø 40 mm</t>
  </si>
  <si>
    <t>TOTAL PROTECTION INCENDIE (D'HS HT)</t>
  </si>
  <si>
    <t>VENTILATION MÉCANIQUE CONTROLE</t>
  </si>
  <si>
    <t>Gaines flexibles nues en aluminium</t>
  </si>
  <si>
    <t>a)</t>
  </si>
  <si>
    <t>Diamètre 100 mm</t>
  </si>
  <si>
    <t>b)</t>
  </si>
  <si>
    <t>Diamètre 160 mm</t>
  </si>
  <si>
    <t>c)</t>
  </si>
  <si>
    <t>Diamètre 250</t>
  </si>
  <si>
    <t>Bouche d'extraction autoréglage</t>
  </si>
  <si>
    <t>30m³/h</t>
  </si>
  <si>
    <t>15m³/h</t>
  </si>
  <si>
    <t>Caissons d’extraction</t>
  </si>
  <si>
    <t xml:space="preserve">VMC 160  m3/h </t>
  </si>
  <si>
    <t>E</t>
  </si>
  <si>
    <t xml:space="preserve">VMC 250  m3/h </t>
  </si>
  <si>
    <t>TOTAL G/ VENTILATION MÉCANIQUE CONTROLE  :</t>
  </si>
  <si>
    <t>CLIMATISATION</t>
  </si>
  <si>
    <t xml:space="preserve"> SPLIT SYSTEME mural 9000 BTU/h</t>
  </si>
  <si>
    <t>TOTAL CLIMATISATION (DHs HT)</t>
  </si>
  <si>
    <t>TOTAL PLOMBERIE - SANITAIRE-PROTECTION INCENDIE-VENTILATION-CLIMATISATION</t>
  </si>
  <si>
    <t xml:space="preserve"> ELECTRICITE LUSTRERIE GENERALITES / COURANT FORT :</t>
  </si>
  <si>
    <t xml:space="preserve">Tableau  General Basse Tension TGBT </t>
  </si>
  <si>
    <t>Tableaux Electriques  :</t>
  </si>
  <si>
    <t xml:space="preserve">Tableau secondaire administration </t>
  </si>
  <si>
    <t xml:space="preserve">Tableau secondaire salle de cours  </t>
  </si>
  <si>
    <t>Tableau secondaire salle  specialisé</t>
  </si>
  <si>
    <t>Tableau secondaire preau</t>
  </si>
  <si>
    <t>Tableau secondaire eclairage exterieur</t>
  </si>
  <si>
    <t>CABLES BASSE TENSION</t>
  </si>
  <si>
    <t>Câble  U-1000 R02V  4 x(1x185 mm²) +1x50mm²</t>
  </si>
  <si>
    <t>Câble  U-1000 R02V  4 x(1x 50 mm²) +T</t>
  </si>
  <si>
    <t>Câble  U-1000 R02V  4 x 25 mm²+T</t>
  </si>
  <si>
    <t>Câble  U-1000 R02V  5 x16 mm² +T</t>
  </si>
  <si>
    <t>Câble  U-1000 R02V  5 x 10 mm² +T</t>
  </si>
  <si>
    <t xml:space="preserve">Câble  U-1000 R02V  5 x 6 mm² </t>
  </si>
  <si>
    <t xml:space="preserve">Liaison équipotentielle et mise à la terre  </t>
  </si>
  <si>
    <t xml:space="preserve">DISTRIBUTION CIRCUIT TERMINAUX ECLAIRAGE </t>
  </si>
  <si>
    <t>Foyer lumineux sur simple allumage</t>
  </si>
  <si>
    <t>Foyer lumineux sur simple allumage etanche</t>
  </si>
  <si>
    <t>Foyer lumineux sur double allumage</t>
  </si>
  <si>
    <t>Foyer lumineux sur va et vient</t>
  </si>
  <si>
    <t xml:space="preserve">Bouton poussoir lumineux </t>
  </si>
  <si>
    <t>Foyer lumineux complémentaire</t>
  </si>
  <si>
    <t>DISTRIBUTION CIRCUIT TERMINAUX PETITES FORCES :</t>
  </si>
  <si>
    <t>Prise de courant 10/16A - 2P +T normale encastrée</t>
  </si>
  <si>
    <t xml:space="preserve">Bloc des prises mural </t>
  </si>
  <si>
    <t xml:space="preserve">Alimentation vidéo projecteur </t>
  </si>
  <si>
    <t>ECLAIRAGE DE SECURITE :</t>
  </si>
  <si>
    <t xml:space="preserve">Equipement de télécommande </t>
  </si>
  <si>
    <t>Bloc autonome d’éclairage de sécurité 60 Lumens-Type C</t>
  </si>
  <si>
    <t>Bloc autonome d’éclairage de sécurité d’ambiance 360 Lumens-Type C</t>
  </si>
  <si>
    <t>TOTAL APPAREILLAGE  (DHs HT)</t>
  </si>
  <si>
    <t>LUSTRERIE</t>
  </si>
  <si>
    <t>Luminaires panels Leds 60x60 36W</t>
  </si>
  <si>
    <t>Luminaire hublot étanche LED  10W</t>
  </si>
  <si>
    <t xml:space="preserve">Applique lavabo 2x4,4W </t>
  </si>
  <si>
    <t>Luminaire Industrielle suspendu 36 w:</t>
  </si>
  <si>
    <t xml:space="preserve">Branchement au réseau d’électricité existant  </t>
  </si>
  <si>
    <t>TOTAL  LUSTRERIE (DHs HT)</t>
  </si>
  <si>
    <t>COURANT FAIBLE</t>
  </si>
  <si>
    <t>DETECTION  INCENDIE Y/C RACCORDEMENT ELECTRIQUE:</t>
  </si>
  <si>
    <t>Centrale de détection incendie à 6 zones</t>
  </si>
  <si>
    <t>Détecteurs optiques d'incendie</t>
  </si>
  <si>
    <t>Diffuseur  sonore</t>
  </si>
  <si>
    <t>Déclencheur manuel (bris de glace)</t>
  </si>
  <si>
    <t xml:space="preserve">Indicateur d'action </t>
  </si>
  <si>
    <t>Câblage TBT de l'ensemble du système y/c conduites</t>
  </si>
  <si>
    <t xml:space="preserve">INFORMATIQUE </t>
  </si>
  <si>
    <t xml:space="preserve">Répartiteurs général  42 U </t>
  </si>
  <si>
    <t xml:space="preserve">Sous Répartiteurs général 9 U </t>
  </si>
  <si>
    <t>Câbles de distribution 4 Paires  catégorie 6A</t>
  </si>
  <si>
    <t>Panneau de brassage 48 ports  catégorie 6A</t>
  </si>
  <si>
    <t>Panneau de brassage 24 ports  catégorie 6A</t>
  </si>
  <si>
    <t xml:space="preserve">Cordons de brassage/liaison </t>
  </si>
  <si>
    <t xml:space="preserve">a-Cordon de brassage </t>
  </si>
  <si>
    <t>b-Cordon de liaison</t>
  </si>
  <si>
    <t>Prises informatique Mosaic 45</t>
  </si>
  <si>
    <t>Prises téléphonique Mosaic 45</t>
  </si>
  <si>
    <t>Switch 48 ports 10/100/1000 POE+</t>
  </si>
  <si>
    <t>TOTAL  COURANT FAIBLE(DHs HT)</t>
  </si>
  <si>
    <t>TOTAL ELECTRICITE LUSTRERIE</t>
  </si>
  <si>
    <t>PEINTURE</t>
  </si>
  <si>
    <t>Peinture vinylique à l’extérieur sur murs</t>
  </si>
  <si>
    <t xml:space="preserve">Peinture Glycéro mate  sur murs </t>
  </si>
  <si>
    <t xml:space="preserve">Peinture Glycéro brillante sur murs </t>
  </si>
  <si>
    <t>Peinture vinylique satine ou mate sur murs et plafonds intérieurs</t>
  </si>
  <si>
    <t>Peinture Glycéro laque sur menuiserie bois</t>
  </si>
  <si>
    <t>Peinture Glycéro sur menuiserie métallique</t>
  </si>
  <si>
    <t>Peinture antirouille  sur chutes et tuyauteries</t>
  </si>
  <si>
    <t xml:space="preserve"> TOTAL PEINTURE </t>
  </si>
  <si>
    <t xml:space="preserve">AMENAGEMENT EXTERIEUR </t>
  </si>
  <si>
    <t xml:space="preserve">Murs de cloture en granite grillagé type façade principale </t>
  </si>
  <si>
    <t xml:space="preserve">Engazonnement y/c apport de terre vegetale </t>
  </si>
  <si>
    <t xml:space="preserve">Plantation des arbuste </t>
  </si>
  <si>
    <t>fourniture et pose de bordue de type p1</t>
  </si>
  <si>
    <t>fourniture et pose de bordue de type t3</t>
  </si>
  <si>
    <t>Déscente en fonte des eaux pluviales</t>
  </si>
  <si>
    <t>Diamétre en fonte  des eaux pluvial 250mm</t>
  </si>
  <si>
    <t>Diamétre en fonte  des eaux  vanne 250mm</t>
  </si>
  <si>
    <t>Diamétre en fonte des eaux  Usée 250mm</t>
  </si>
  <si>
    <t>d)</t>
  </si>
  <si>
    <t>Buse eaux pluvial  300 mm vers en égout public à l'éxtérieur</t>
  </si>
  <si>
    <t xml:space="preserve">Regard visitable 100x100  </t>
  </si>
  <si>
    <t>Câble  U-1000 R02V   4 x16 mm² +T</t>
  </si>
  <si>
    <t xml:space="preserve"> Projecteur 50W Led </t>
  </si>
  <si>
    <t xml:space="preserve">lampadaires 60W Led de 3,5m de  hauteur  </t>
  </si>
  <si>
    <t xml:space="preserve">bornes de jardin leds 80 cm de hauteur </t>
  </si>
  <si>
    <t>Canalisation en buse de PVC Ø 250 mm</t>
  </si>
  <si>
    <t xml:space="preserve">Regards visitable pour tirage de cable </t>
  </si>
  <si>
    <t>Visitable</t>
  </si>
  <si>
    <t>0,60x0,60</t>
  </si>
  <si>
    <t>0,80x0,80</t>
  </si>
  <si>
    <t>TOTAL AMENAGEMENT EXTERIEUR</t>
  </si>
  <si>
    <t>TOTAL DEMOLITION - GROS-ŒUVRE</t>
  </si>
  <si>
    <t>TOTAL ETANCHEITE</t>
  </si>
  <si>
    <t>TOTAL ELECTRICITE - LUSTRERIE</t>
  </si>
  <si>
    <t>TOTAL PEINTURE</t>
  </si>
  <si>
    <t>TOTAL  AMENAGEMENT EXTERIEUR</t>
  </si>
  <si>
    <t>TOTAL GENERAL I H.T.</t>
  </si>
  <si>
    <t>T.V.A.20%</t>
  </si>
  <si>
    <t>TOTAL GENERAL I T.T.C.</t>
  </si>
  <si>
    <t>B-AMENAGEMENT</t>
  </si>
  <si>
    <t>DEMOLITION - GROS-ŒUVRE</t>
  </si>
  <si>
    <t xml:space="preserve">Démolition de batiments existants </t>
  </si>
  <si>
    <t xml:space="preserve">Démolition et dépose des ouvrages et équipements existants </t>
  </si>
  <si>
    <t xml:space="preserve">Chemisage des poteaux </t>
  </si>
  <si>
    <t xml:space="preserve">Chemisage des poutres </t>
  </si>
  <si>
    <t>Traitement des fissures sur murs</t>
  </si>
  <si>
    <t xml:space="preserve">Démolition de l’étanchéité existante </t>
  </si>
  <si>
    <t xml:space="preserve">Réfection de couronnement d’acrotère existant </t>
  </si>
  <si>
    <t>Complexe d'étanchéité bicouches</t>
  </si>
  <si>
    <t xml:space="preserve"> Etanchéité légère locaux humides et circulation couverte 
</t>
  </si>
  <si>
    <t>REVETEMENT SOL ET MURS</t>
  </si>
  <si>
    <t>Fourniture et pose de revêtement de sols en granito poli blanc</t>
  </si>
  <si>
    <t>Nettoyage ,ponçage et reprise partielle ou totale du revêtement sol existant</t>
  </si>
  <si>
    <t>Fourniture et  pose plinthe en granito poli  blanc de 10 cm</t>
  </si>
  <si>
    <t>fourniture et pose de revêtement de mur en carreaux de faïence de 20x60 ou 25x50 cm y/c baguettes</t>
  </si>
  <si>
    <t>Fourniture et pose de revêtement mural en granite gris</t>
  </si>
  <si>
    <t>Fourniture et pose de revêtement mural en granito poli</t>
  </si>
  <si>
    <t>Réservations pour lustrerie , climatisation et trappes de visite</t>
  </si>
  <si>
    <t xml:space="preserve">Porte placard sous paillasses  en bois y/c étages   </t>
  </si>
  <si>
    <t>Fenêtre En Aluminium</t>
  </si>
  <si>
    <t>Châssis En Aluminium</t>
  </si>
  <si>
    <t xml:space="preserve">Porte Métallique </t>
  </si>
  <si>
    <t>Grille de Protection Métallique</t>
  </si>
  <si>
    <t xml:space="preserve">Réfection des portails coulissants </t>
  </si>
  <si>
    <t>EVACUATION EU-EP-EV</t>
  </si>
  <si>
    <t>Diametre Ep 110</t>
  </si>
  <si>
    <t>conduite en Pvc</t>
  </si>
  <si>
    <t>conduite en Pvc  Ø200</t>
  </si>
  <si>
    <t>conduite en Pvc Ø250</t>
  </si>
  <si>
    <t>conduite en Pvc Ø300</t>
  </si>
  <si>
    <t xml:space="preserve">Branchement de réseaux existant </t>
  </si>
  <si>
    <t>Trop plein de Terrasse tout diametre</t>
  </si>
  <si>
    <t>TOTAL SANITAIRE (D'HS HT)</t>
  </si>
  <si>
    <t>Alimentation en TFG Ø 40 mm</t>
  </si>
  <si>
    <t xml:space="preserve">AIR COMPRIME </t>
  </si>
  <si>
    <t>Canalisation en tube acier galvanisé</t>
  </si>
  <si>
    <t>a) Ф 15</t>
  </si>
  <si>
    <t>ml</t>
  </si>
  <si>
    <t>b) Ф 20</t>
  </si>
  <si>
    <t>c) Ф 25</t>
  </si>
  <si>
    <t>d) Ф 32</t>
  </si>
  <si>
    <t>e) Ф 40</t>
  </si>
  <si>
    <t>f) Ф 50</t>
  </si>
  <si>
    <t>ROBINET D’ISOLEMENT</t>
  </si>
  <si>
    <t>POTS DE PURGE D’EAU</t>
  </si>
  <si>
    <t>ROBINETS D’ALIMENTATION</t>
  </si>
  <si>
    <t>ENROULEUR DEROULEUR A TAMBOUR FERME</t>
  </si>
  <si>
    <t>PRISES RAPIDES A DOUBLE CLAPET</t>
  </si>
  <si>
    <t>TOTAL AIR COMPRIME   (DHs HT)</t>
  </si>
  <si>
    <t xml:space="preserve">PLOMBERIE - SANITAIRE-PROTECTION INCENDIE-AIR COMPRIME </t>
  </si>
  <si>
    <t xml:space="preserve"> ELECTRICITE</t>
  </si>
  <si>
    <t>COURANT FORT :</t>
  </si>
  <si>
    <t xml:space="preserve">Tableau secondaire atelier </t>
  </si>
  <si>
    <t>Canalisation en buse de PVC ø 160 mm</t>
  </si>
  <si>
    <t xml:space="preserve">Regards non visitable pour tirage de cable </t>
  </si>
  <si>
    <t>0,40x0,40</t>
  </si>
  <si>
    <t>0,50x0,50</t>
  </si>
  <si>
    <t>Câble  U-1000 R02V   4 x(1x 50 mm²) +T</t>
  </si>
  <si>
    <t>Câble  U-1000 R02V   4 x 10 mm² +T</t>
  </si>
  <si>
    <t xml:space="preserve">Câble  U-1000 R02V   5 x 6 mm² </t>
  </si>
  <si>
    <t>g</t>
  </si>
  <si>
    <t xml:space="preserve">Câble  U-1000 R02V   5 x 4mm² </t>
  </si>
  <si>
    <t>h</t>
  </si>
  <si>
    <t xml:space="preserve">Câble  U-1000 R02V  5x 2.5mm² </t>
  </si>
  <si>
    <t xml:space="preserve">chemins de câbles </t>
  </si>
  <si>
    <t>Chemins de Câble 215 x 63 mm (épaisseur 15/10ème )</t>
  </si>
  <si>
    <t>Chemins de Câble 125 x 33 mm (épaisseur 15/10ème )</t>
  </si>
  <si>
    <t xml:space="preserve">Liaison équipotentielle et mise à la terre </t>
  </si>
  <si>
    <t xml:space="preserve">Distribution circuit terminant éclairage </t>
  </si>
  <si>
    <t>Foyer Lumineux Sur Simple Allumage</t>
  </si>
  <si>
    <t>Foyer Lumineux Sur Double Allumage</t>
  </si>
  <si>
    <t>Foyer Lumineux Sur Va et Vient</t>
  </si>
  <si>
    <t xml:space="preserve">Bouton Poussoir Lumineux </t>
  </si>
  <si>
    <t>Foyer Lumineux Complémentaire</t>
  </si>
  <si>
    <t xml:space="preserve">DISTRIBUTION CIRCUIT TERMINAUX PETITES FORCES </t>
  </si>
  <si>
    <t>Prise de courant  triphasé</t>
  </si>
  <si>
    <t xml:space="preserve">ECLAIRAGE DE SECURITE </t>
  </si>
  <si>
    <t>Bloc Autonome d’éclairage de Sécurité 60 Lumens-Type C</t>
  </si>
  <si>
    <t>Bloc autonome d’éclairage de Sécurité d’ambiance 360 Lumens-Type C</t>
  </si>
  <si>
    <t>Luminaires Panels Leds 60x60 36W</t>
  </si>
  <si>
    <t>Luminaire suspendus pour atéliers 36 W</t>
  </si>
  <si>
    <t>Applique Murale LED 12W</t>
  </si>
  <si>
    <t>Branchement au réseau  électrique existant</t>
  </si>
  <si>
    <t>Ens</t>
  </si>
  <si>
    <t xml:space="preserve">Répartiteurs général  42 u </t>
  </si>
  <si>
    <t>Câbles de distribution 4 Paires  CATEGORIE 6A</t>
  </si>
  <si>
    <t>Panneau de brassage 24 ports  categorie 6A</t>
  </si>
  <si>
    <t>Switch 24 ports 10/100/1000 POE+</t>
  </si>
  <si>
    <r>
      <rPr>
        <sz val="7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>CABLES MULTI-PAIRES 14 PAIRES</t>
    </r>
  </si>
  <si>
    <t xml:space="preserve">TOTAL ELECTRICITE - LUSTRERIE-- LUSTRERIE </t>
  </si>
  <si>
    <t>Peinture vinylique a l'extérieur sur murs</t>
  </si>
  <si>
    <t xml:space="preserve">Peinture Glycéro mate sur murs </t>
  </si>
  <si>
    <t>Peinture Glycéro laquée sur menuiserie bois</t>
  </si>
  <si>
    <t>Peinture laquée sur menuiserie métallique</t>
  </si>
  <si>
    <t>Peinture antirouille sur chutes et tuyauteries</t>
  </si>
  <si>
    <t xml:space="preserve"> TOTAL PEINTURE-VITRERIE </t>
  </si>
  <si>
    <t>Canalisation en buse de  pvc ø 250 mm</t>
  </si>
  <si>
    <t xml:space="preserve">TOTAL GROS-OEUVRE </t>
  </si>
  <si>
    <t>TOTAL  ETANCHEITE</t>
  </si>
  <si>
    <t>TOTAL PLOMBERIE - SANITAIRE-PROTECTION INCENDIE-AIR COMPRIM</t>
  </si>
  <si>
    <t>TOTAL GENERAL II H.T.</t>
  </si>
  <si>
    <t>TOTAL GENERAL II T.T.C.</t>
  </si>
  <si>
    <t>TOTAL GENERAL I+II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</si>
</sst>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color theme="0"/>
      <name val="Times New Roman"/>
      <family val="1"/>
    </font>
    <font>
      <b/>
      <u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7"/>
      <color indexed="8"/>
      <name val="Times New Roman"/>
      <family val="1"/>
    </font>
    <font>
      <sz val="11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</cellStyleXfs>
  <cellXfs count="218">
    <xf numFmtId="0" fontId="0" fillId="0" borderId="0" xfId="0"/>
    <xf numFmtId="0" fontId="2" fillId="0" borderId="0" xfId="0" applyFont="1" applyFill="1" applyBorder="1" applyAlignment="1">
      <alignment horizontal="center" readingOrder="1"/>
    </xf>
    <xf numFmtId="0" fontId="3" fillId="0" borderId="0" xfId="0" applyFont="1" applyFill="1"/>
    <xf numFmtId="43" fontId="5" fillId="0" borderId="0" xfId="2" applyFont="1" applyFill="1" applyAlignment="1">
      <alignment readingOrder="1"/>
    </xf>
    <xf numFmtId="1" fontId="6" fillId="2" borderId="1" xfId="2" applyNumberFormat="1" applyFont="1" applyFill="1" applyBorder="1" applyAlignment="1">
      <alignment horizontal="center" vertical="center" readingOrder="1"/>
    </xf>
    <xf numFmtId="43" fontId="6" fillId="2" borderId="2" xfId="2" applyFont="1" applyFill="1" applyBorder="1" applyAlignment="1">
      <alignment horizontal="center" vertical="center" wrapText="1" readingOrder="1"/>
    </xf>
    <xf numFmtId="43" fontId="6" fillId="2" borderId="1" xfId="2" applyFont="1" applyFill="1" applyBorder="1" applyAlignment="1">
      <alignment horizontal="center" vertical="center" readingOrder="1"/>
    </xf>
    <xf numFmtId="43" fontId="6" fillId="2" borderId="2" xfId="2" applyFont="1" applyFill="1" applyBorder="1" applyAlignment="1">
      <alignment horizontal="center" vertical="center" readingOrder="1"/>
    </xf>
    <xf numFmtId="1" fontId="6" fillId="2" borderId="3" xfId="2" applyNumberFormat="1" applyFont="1" applyFill="1" applyBorder="1" applyAlignment="1">
      <alignment horizontal="center" vertical="center" readingOrder="1"/>
    </xf>
    <xf numFmtId="43" fontId="6" fillId="2" borderId="4" xfId="2" applyFont="1" applyFill="1" applyBorder="1" applyAlignment="1">
      <alignment horizontal="center" vertical="center" wrapText="1" readingOrder="1"/>
    </xf>
    <xf numFmtId="43" fontId="5" fillId="2" borderId="3" xfId="2" applyFont="1" applyFill="1" applyBorder="1" applyAlignment="1">
      <alignment horizontal="center" vertical="center" readingOrder="1"/>
    </xf>
    <xf numFmtId="43" fontId="6" fillId="2" borderId="3" xfId="2" applyFont="1" applyFill="1" applyBorder="1" applyAlignment="1">
      <alignment horizontal="center" vertical="center" readingOrder="1"/>
    </xf>
    <xf numFmtId="43" fontId="6" fillId="2" borderId="4" xfId="2" applyFont="1" applyFill="1" applyBorder="1" applyAlignment="1">
      <alignment horizontal="center" vertical="center" readingOrder="1"/>
    </xf>
    <xf numFmtId="43" fontId="7" fillId="2" borderId="5" xfId="2" applyFont="1" applyFill="1" applyBorder="1" applyAlignment="1">
      <alignment horizontal="center" vertical="center" wrapText="1" readingOrder="1"/>
    </xf>
    <xf numFmtId="1" fontId="6" fillId="3" borderId="3" xfId="2" applyNumberFormat="1" applyFont="1" applyFill="1" applyBorder="1" applyAlignment="1">
      <alignment horizontal="center" vertical="center" readingOrder="1"/>
    </xf>
    <xf numFmtId="43" fontId="6" fillId="3" borderId="6" xfId="2" applyFont="1" applyFill="1" applyBorder="1" applyAlignment="1">
      <alignment horizontal="left" vertical="center" wrapText="1" readingOrder="1"/>
    </xf>
    <xf numFmtId="43" fontId="5" fillId="3" borderId="3" xfId="2" applyFont="1" applyFill="1" applyBorder="1" applyAlignment="1">
      <alignment horizontal="center" vertical="center" readingOrder="1"/>
    </xf>
    <xf numFmtId="43" fontId="6" fillId="3" borderId="3" xfId="2" applyFont="1" applyFill="1" applyBorder="1" applyAlignment="1">
      <alignment horizontal="center" vertical="center" readingOrder="1"/>
    </xf>
    <xf numFmtId="1" fontId="6" fillId="0" borderId="3" xfId="2" applyNumberFormat="1" applyFont="1" applyFill="1" applyBorder="1" applyAlignment="1">
      <alignment horizontal="center" vertical="center" readingOrder="1"/>
    </xf>
    <xf numFmtId="43" fontId="6" fillId="0" borderId="6" xfId="2" applyFont="1" applyFill="1" applyBorder="1" applyAlignment="1">
      <alignment horizontal="left" vertical="center" wrapText="1" readingOrder="1"/>
    </xf>
    <xf numFmtId="43" fontId="5" fillId="0" borderId="3" xfId="2" applyFont="1" applyFill="1" applyBorder="1" applyAlignment="1">
      <alignment horizontal="center" vertical="center" readingOrder="1"/>
    </xf>
    <xf numFmtId="43" fontId="6" fillId="0" borderId="3" xfId="2" applyFont="1" applyFill="1" applyBorder="1" applyAlignment="1">
      <alignment horizontal="center" vertical="center" readingOrder="1"/>
    </xf>
    <xf numFmtId="1" fontId="5" fillId="0" borderId="7" xfId="3" applyNumberFormat="1" applyFont="1" applyFill="1" applyBorder="1" applyAlignment="1">
      <alignment horizontal="center" vertical="center" readingOrder="1"/>
    </xf>
    <xf numFmtId="0" fontId="5" fillId="0" borderId="7" xfId="4" applyFont="1" applyFill="1" applyBorder="1" applyAlignment="1">
      <alignment vertical="center" wrapText="1" readingOrder="1"/>
    </xf>
    <xf numFmtId="43" fontId="5" fillId="0" borderId="7" xfId="2" applyFont="1" applyFill="1" applyBorder="1" applyAlignment="1">
      <alignment horizontal="center" vertical="center" readingOrder="1"/>
    </xf>
    <xf numFmtId="43" fontId="5" fillId="0" borderId="7" xfId="2" applyFont="1" applyFill="1" applyBorder="1" applyAlignment="1">
      <alignment vertical="center" readingOrder="1"/>
    </xf>
    <xf numFmtId="43" fontId="5" fillId="0" borderId="7" xfId="3" applyFont="1" applyFill="1" applyBorder="1" applyAlignment="1">
      <alignment horizontal="center" vertical="center" readingOrder="1"/>
    </xf>
    <xf numFmtId="43" fontId="5" fillId="0" borderId="0" xfId="2" applyFont="1" applyFill="1" applyAlignment="1">
      <alignment vertical="center" readingOrder="1"/>
    </xf>
    <xf numFmtId="43" fontId="5" fillId="0" borderId="7" xfId="2" applyFont="1" applyFill="1" applyBorder="1" applyAlignment="1">
      <alignment horizontal="left" vertical="center" wrapText="1" readingOrder="1"/>
    </xf>
    <xf numFmtId="43" fontId="5" fillId="0" borderId="7" xfId="2" applyFont="1" applyFill="1" applyBorder="1" applyAlignment="1">
      <alignment horizontal="left" vertical="top" wrapText="1" readingOrder="1"/>
    </xf>
    <xf numFmtId="43" fontId="5" fillId="0" borderId="8" xfId="2" applyFont="1" applyFill="1" applyBorder="1" applyAlignment="1">
      <alignment vertical="center" readingOrder="1"/>
    </xf>
    <xf numFmtId="43" fontId="5" fillId="0" borderId="3" xfId="2" applyFont="1" applyFill="1" applyBorder="1" applyAlignment="1">
      <alignment vertical="center" readingOrder="1"/>
    </xf>
    <xf numFmtId="43" fontId="5" fillId="0" borderId="8" xfId="2" applyFont="1" applyFill="1" applyBorder="1" applyAlignment="1">
      <alignment horizontal="center" vertical="center" readingOrder="1"/>
    </xf>
    <xf numFmtId="43" fontId="5" fillId="0" borderId="7" xfId="2" applyFont="1" applyFill="1" applyBorder="1" applyAlignment="1">
      <alignment horizontal="left" wrapText="1" readingOrder="1"/>
    </xf>
    <xf numFmtId="43" fontId="8" fillId="0" borderId="0" xfId="2" applyFont="1" applyFill="1" applyAlignment="1">
      <alignment readingOrder="1"/>
    </xf>
    <xf numFmtId="43" fontId="8" fillId="0" borderId="0" xfId="2" applyFont="1" applyFill="1" applyAlignment="1">
      <alignment vertical="center" readingOrder="1"/>
    </xf>
    <xf numFmtId="43" fontId="5" fillId="0" borderId="3" xfId="2" applyFont="1" applyFill="1" applyBorder="1" applyAlignment="1">
      <alignment horizontal="left" wrapText="1" readingOrder="1"/>
    </xf>
    <xf numFmtId="43" fontId="8" fillId="0" borderId="0" xfId="2" applyFont="1" applyFill="1" applyAlignment="1">
      <alignment vertical="center" wrapText="1" readingOrder="1"/>
    </xf>
    <xf numFmtId="1" fontId="6" fillId="4" borderId="5" xfId="2" quotePrefix="1" applyNumberFormat="1" applyFont="1" applyFill="1" applyBorder="1" applyAlignment="1">
      <alignment vertical="center" readingOrder="1"/>
    </xf>
    <xf numFmtId="43" fontId="6" fillId="4" borderId="5" xfId="2" applyFont="1" applyFill="1" applyBorder="1" applyAlignment="1">
      <alignment horizontal="center" vertical="center" wrapText="1" readingOrder="1"/>
    </xf>
    <xf numFmtId="43" fontId="5" fillId="4" borderId="5" xfId="2" applyFont="1" applyFill="1" applyBorder="1" applyAlignment="1">
      <alignment horizontal="center" vertical="center" readingOrder="1"/>
    </xf>
    <xf numFmtId="43" fontId="5" fillId="4" borderId="5" xfId="2" applyFont="1" applyFill="1" applyBorder="1" applyAlignment="1">
      <alignment vertical="center" readingOrder="1"/>
    </xf>
    <xf numFmtId="43" fontId="6" fillId="4" borderId="5" xfId="3" applyFont="1" applyFill="1" applyBorder="1" applyAlignment="1">
      <alignment horizontal="center" vertical="center" readingOrder="1"/>
    </xf>
    <xf numFmtId="43" fontId="6" fillId="0" borderId="7" xfId="2" applyFont="1" applyFill="1" applyBorder="1" applyAlignment="1">
      <alignment horizontal="left" vertical="center" wrapText="1" readingOrder="1"/>
    </xf>
    <xf numFmtId="43" fontId="6" fillId="0" borderId="4" xfId="2" applyFont="1" applyFill="1" applyBorder="1" applyAlignment="1">
      <alignment horizontal="left" vertical="center" wrapText="1" readingOrder="1"/>
    </xf>
    <xf numFmtId="0" fontId="9" fillId="0" borderId="7" xfId="0" applyFont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43" fontId="6" fillId="4" borderId="10" xfId="2" applyFont="1" applyFill="1" applyBorder="1" applyAlignment="1">
      <alignment horizontal="center" vertical="center" wrapText="1" readingOrder="1"/>
    </xf>
    <xf numFmtId="43" fontId="6" fillId="0" borderId="3" xfId="3" applyFont="1" applyFill="1" applyBorder="1" applyAlignment="1">
      <alignment horizontal="center" vertical="center" readingOrder="1"/>
    </xf>
    <xf numFmtId="0" fontId="9" fillId="0" borderId="3" xfId="0" applyFont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43" fontId="10" fillId="0" borderId="3" xfId="2" applyFont="1" applyFill="1" applyBorder="1" applyAlignment="1">
      <alignment horizontal="center" vertical="center" readingOrder="1"/>
    </xf>
    <xf numFmtId="43" fontId="10" fillId="0" borderId="7" xfId="2" applyFont="1" applyFill="1" applyBorder="1" applyAlignment="1">
      <alignment horizontal="center" vertical="center" readingOrder="1"/>
    </xf>
    <xf numFmtId="43" fontId="10" fillId="0" borderId="7" xfId="3" applyFont="1" applyFill="1" applyBorder="1" applyAlignment="1">
      <alignment horizontal="center" vertical="center" readingOrder="1"/>
    </xf>
    <xf numFmtId="43" fontId="10" fillId="0" borderId="0" xfId="2" applyFont="1" applyFill="1" applyAlignment="1">
      <alignment readingOrder="1"/>
    </xf>
    <xf numFmtId="43" fontId="10" fillId="0" borderId="0" xfId="2" applyFont="1" applyFill="1" applyAlignment="1">
      <alignment vertical="center" readingOrder="1"/>
    </xf>
    <xf numFmtId="1" fontId="6" fillId="0" borderId="3" xfId="2" quotePrefix="1" applyNumberFormat="1" applyFont="1" applyFill="1" applyBorder="1" applyAlignment="1">
      <alignment vertical="center" readingOrder="1"/>
    </xf>
    <xf numFmtId="43" fontId="5" fillId="0" borderId="0" xfId="3" applyFont="1" applyFill="1" applyAlignment="1">
      <alignment readingOrder="1"/>
    </xf>
    <xf numFmtId="0" fontId="9" fillId="0" borderId="11" xfId="0" applyFont="1" applyBorder="1" applyAlignment="1">
      <alignment vertical="center" wrapText="1"/>
    </xf>
    <xf numFmtId="1" fontId="5" fillId="0" borderId="7" xfId="2" applyNumberFormat="1" applyFont="1" applyFill="1" applyBorder="1" applyAlignment="1">
      <alignment horizontal="center" vertical="center" readingOrder="1"/>
    </xf>
    <xf numFmtId="43" fontId="6" fillId="0" borderId="7" xfId="2" applyFont="1" applyFill="1" applyBorder="1" applyAlignment="1">
      <alignment vertical="center" wrapText="1" readingOrder="1"/>
    </xf>
    <xf numFmtId="43" fontId="11" fillId="0" borderId="0" xfId="2" applyFont="1" applyFill="1" applyBorder="1" applyAlignment="1">
      <alignment readingOrder="1"/>
    </xf>
    <xf numFmtId="43" fontId="11" fillId="0" borderId="0" xfId="3" applyFont="1" applyFill="1" applyBorder="1" applyAlignment="1">
      <alignment readingOrder="1"/>
    </xf>
    <xf numFmtId="1" fontId="5" fillId="3" borderId="7" xfId="2" applyNumberFormat="1" applyFont="1" applyFill="1" applyBorder="1" applyAlignment="1">
      <alignment horizontal="center" vertical="center" readingOrder="1"/>
    </xf>
    <xf numFmtId="0" fontId="5" fillId="3" borderId="7" xfId="4" applyFont="1" applyFill="1" applyBorder="1" applyAlignment="1">
      <alignment vertical="center" wrapText="1" readingOrder="1"/>
    </xf>
    <xf numFmtId="43" fontId="5" fillId="3" borderId="7" xfId="3" applyFont="1" applyFill="1" applyBorder="1" applyAlignment="1">
      <alignment horizontal="center" vertical="center" readingOrder="1"/>
    </xf>
    <xf numFmtId="43" fontId="5" fillId="3" borderId="7" xfId="2" applyFont="1" applyFill="1" applyBorder="1" applyAlignment="1">
      <alignment horizontal="center" vertical="center" readingOrder="1"/>
    </xf>
    <xf numFmtId="43" fontId="5" fillId="3" borderId="0" xfId="3" applyFont="1" applyFill="1" applyAlignment="1">
      <alignment readingOrder="1"/>
    </xf>
    <xf numFmtId="43" fontId="11" fillId="3" borderId="0" xfId="3" applyFont="1" applyFill="1" applyBorder="1" applyAlignment="1">
      <alignment readingOrder="1"/>
    </xf>
    <xf numFmtId="1" fontId="5" fillId="0" borderId="7" xfId="1" applyNumberFormat="1" applyFont="1" applyFill="1" applyBorder="1" applyAlignment="1">
      <alignment horizontal="center" vertical="center" readingOrder="1"/>
    </xf>
    <xf numFmtId="43" fontId="5" fillId="0" borderId="7" xfId="1" applyFont="1" applyFill="1" applyBorder="1" applyAlignment="1">
      <alignment vertical="center" wrapText="1" readingOrder="1"/>
    </xf>
    <xf numFmtId="43" fontId="5" fillId="0" borderId="7" xfId="1" applyFont="1" applyFill="1" applyBorder="1" applyAlignment="1">
      <alignment horizontal="center" vertical="center" readingOrder="1"/>
    </xf>
    <xf numFmtId="43" fontId="5" fillId="0" borderId="0" xfId="1" applyFont="1" applyFill="1" applyAlignment="1">
      <alignment readingOrder="1"/>
    </xf>
    <xf numFmtId="43" fontId="11" fillId="0" borderId="0" xfId="1" applyFont="1" applyFill="1" applyBorder="1" applyAlignment="1">
      <alignment readingOrder="1"/>
    </xf>
    <xf numFmtId="43" fontId="8" fillId="0" borderId="0" xfId="3" applyFont="1" applyFill="1" applyAlignment="1">
      <alignment readingOrder="1"/>
    </xf>
    <xf numFmtId="43" fontId="8" fillId="0" borderId="0" xfId="3" applyFont="1" applyFill="1" applyBorder="1" applyAlignment="1">
      <alignment readingOrder="1"/>
    </xf>
    <xf numFmtId="43" fontId="5" fillId="4" borderId="3" xfId="2" applyFont="1" applyFill="1" applyBorder="1" applyAlignment="1">
      <alignment readingOrder="1"/>
    </xf>
    <xf numFmtId="1" fontId="6" fillId="4" borderId="5" xfId="2" quotePrefix="1" applyNumberFormat="1" applyFont="1" applyFill="1" applyBorder="1" applyAlignment="1">
      <alignment horizontal="center" vertical="center" wrapText="1" readingOrder="1"/>
    </xf>
    <xf numFmtId="1" fontId="6" fillId="4" borderId="5" xfId="2" quotePrefix="1" applyNumberFormat="1" applyFont="1" applyFill="1" applyBorder="1" applyAlignment="1">
      <alignment horizontal="center" vertical="center" readingOrder="1"/>
    </xf>
    <xf numFmtId="0" fontId="11" fillId="0" borderId="12" xfId="4" applyFont="1" applyFill="1" applyBorder="1" applyAlignment="1">
      <alignment vertical="center" wrapText="1" readingOrder="1"/>
    </xf>
    <xf numFmtId="0" fontId="5" fillId="0" borderId="12" xfId="4" applyFont="1" applyFill="1" applyBorder="1" applyAlignment="1">
      <alignment vertical="center" wrapText="1" readingOrder="1"/>
    </xf>
    <xf numFmtId="0" fontId="5" fillId="0" borderId="0" xfId="4" applyFont="1" applyFill="1" applyBorder="1" applyAlignment="1">
      <alignment vertical="center" wrapText="1" readingOrder="1"/>
    </xf>
    <xf numFmtId="43" fontId="5" fillId="4" borderId="3" xfId="2" applyFont="1" applyFill="1" applyBorder="1" applyAlignment="1">
      <alignment horizontal="left" indent="2" readingOrder="1"/>
    </xf>
    <xf numFmtId="43" fontId="5" fillId="4" borderId="5" xfId="2" applyFont="1" applyFill="1" applyBorder="1" applyAlignment="1">
      <alignment horizontal="left" vertical="center" indent="2" readingOrder="1"/>
    </xf>
    <xf numFmtId="43" fontId="11" fillId="0" borderId="0" xfId="2" applyFont="1" applyFill="1" applyBorder="1" applyAlignment="1">
      <alignment horizontal="left" indent="2" readingOrder="1"/>
    </xf>
    <xf numFmtId="43" fontId="5" fillId="0" borderId="0" xfId="2" applyFont="1" applyFill="1" applyAlignment="1">
      <alignment horizontal="left" indent="2" readingOrder="1"/>
    </xf>
    <xf numFmtId="0" fontId="5" fillId="3" borderId="4" xfId="4" applyFont="1" applyFill="1" applyBorder="1" applyAlignment="1">
      <alignment vertical="center" wrapText="1" readingOrder="1"/>
    </xf>
    <xf numFmtId="43" fontId="5" fillId="3" borderId="4" xfId="3" applyFont="1" applyFill="1" applyBorder="1" applyAlignment="1">
      <alignment horizontal="center" vertical="center" readingOrder="1"/>
    </xf>
    <xf numFmtId="43" fontId="5" fillId="3" borderId="4" xfId="2" applyFont="1" applyFill="1" applyBorder="1" applyAlignment="1">
      <alignment horizontal="center" vertical="center" readingOrder="1"/>
    </xf>
    <xf numFmtId="43" fontId="5" fillId="3" borderId="0" xfId="2" applyFont="1" applyFill="1" applyAlignment="1">
      <alignment readingOrder="1"/>
    </xf>
    <xf numFmtId="0" fontId="11" fillId="3" borderId="12" xfId="4" applyFont="1" applyFill="1" applyBorder="1" applyAlignment="1">
      <alignment vertical="center" wrapText="1" readingOrder="1"/>
    </xf>
    <xf numFmtId="0" fontId="5" fillId="3" borderId="12" xfId="4" applyFont="1" applyFill="1" applyBorder="1" applyAlignment="1">
      <alignment vertical="center" wrapText="1" readingOrder="1"/>
    </xf>
    <xf numFmtId="0" fontId="5" fillId="4" borderId="5" xfId="4" applyFont="1" applyFill="1" applyBorder="1" applyAlignment="1">
      <alignment vertical="center" wrapText="1" readingOrder="1"/>
    </xf>
    <xf numFmtId="0" fontId="5" fillId="4" borderId="3" xfId="4" applyFont="1" applyFill="1" applyBorder="1" applyAlignment="1">
      <alignment readingOrder="1"/>
    </xf>
    <xf numFmtId="0" fontId="6" fillId="4" borderId="5" xfId="4" applyFont="1" applyFill="1" applyBorder="1" applyAlignment="1">
      <alignment horizontal="center" vertical="center" wrapText="1" readingOrder="1"/>
    </xf>
    <xf numFmtId="0" fontId="5" fillId="4" borderId="5" xfId="4" applyFont="1" applyFill="1" applyBorder="1" applyAlignment="1">
      <alignment horizontal="center" vertical="center" readingOrder="1"/>
    </xf>
    <xf numFmtId="43" fontId="6" fillId="4" borderId="5" xfId="2" applyFont="1" applyFill="1" applyBorder="1" applyAlignment="1">
      <alignment horizontal="center" vertical="center" readingOrder="1"/>
    </xf>
    <xf numFmtId="0" fontId="10" fillId="0" borderId="0" xfId="5" applyFont="1" applyFill="1"/>
    <xf numFmtId="0" fontId="5" fillId="0" borderId="0" xfId="4" applyFont="1" applyFill="1" applyAlignment="1">
      <alignment readingOrder="1"/>
    </xf>
    <xf numFmtId="0" fontId="6" fillId="0" borderId="7" xfId="4" applyFont="1" applyFill="1" applyBorder="1" applyAlignment="1">
      <alignment vertical="center" wrapText="1" readingOrder="1"/>
    </xf>
    <xf numFmtId="1" fontId="5" fillId="0" borderId="7" xfId="4" applyNumberFormat="1" applyFont="1" applyFill="1" applyBorder="1" applyAlignment="1">
      <alignment vertical="center" wrapText="1" readingOrder="1"/>
    </xf>
    <xf numFmtId="0" fontId="10" fillId="0" borderId="0" xfId="0" applyFont="1" applyFill="1" applyBorder="1"/>
    <xf numFmtId="43" fontId="5" fillId="0" borderId="7" xfId="4" applyNumberFormat="1" applyFont="1" applyFill="1" applyBorder="1" applyAlignment="1">
      <alignment vertical="center" wrapText="1" readingOrder="1"/>
    </xf>
    <xf numFmtId="2" fontId="5" fillId="0" borderId="7" xfId="4" applyNumberFormat="1" applyFont="1" applyFill="1" applyBorder="1" applyAlignment="1">
      <alignment horizontal="center" vertical="center" wrapText="1" readingOrder="1"/>
    </xf>
    <xf numFmtId="0" fontId="5" fillId="0" borderId="3" xfId="5" applyFont="1" applyFill="1" applyBorder="1"/>
    <xf numFmtId="43" fontId="6" fillId="0" borderId="7" xfId="6" applyFont="1" applyFill="1" applyBorder="1" applyAlignment="1">
      <alignment horizontal="center" vertical="center"/>
    </xf>
    <xf numFmtId="1" fontId="5" fillId="3" borderId="7" xfId="3" applyNumberFormat="1" applyFont="1" applyFill="1" applyBorder="1" applyAlignment="1">
      <alignment horizontal="center" vertical="center" readingOrder="1"/>
    </xf>
    <xf numFmtId="43" fontId="5" fillId="3" borderId="7" xfId="4" applyNumberFormat="1" applyFont="1" applyFill="1" applyBorder="1" applyAlignment="1">
      <alignment vertical="center" wrapText="1" readingOrder="1"/>
    </xf>
    <xf numFmtId="0" fontId="10" fillId="3" borderId="0" xfId="5" applyFont="1" applyFill="1"/>
    <xf numFmtId="43" fontId="10" fillId="3" borderId="0" xfId="2" applyFont="1" applyFill="1" applyAlignment="1">
      <alignment vertical="center" readingOrder="1"/>
    </xf>
    <xf numFmtId="4" fontId="10" fillId="3" borderId="0" xfId="5" applyNumberFormat="1" applyFont="1" applyFill="1" applyBorder="1" applyAlignment="1">
      <alignment vertical="center"/>
    </xf>
    <xf numFmtId="0" fontId="10" fillId="3" borderId="0" xfId="7" applyFont="1" applyFill="1"/>
    <xf numFmtId="0" fontId="10" fillId="0" borderId="7" xfId="4" applyFont="1" applyFill="1" applyBorder="1" applyAlignment="1">
      <alignment vertical="center" wrapText="1" readingOrder="1"/>
    </xf>
    <xf numFmtId="1" fontId="5" fillId="3" borderId="7" xfId="5" applyNumberFormat="1" applyFont="1" applyFill="1" applyBorder="1" applyAlignment="1">
      <alignment horizontal="center" vertical="center"/>
    </xf>
    <xf numFmtId="0" fontId="6" fillId="3" borderId="7" xfId="4" applyFont="1" applyFill="1" applyBorder="1" applyAlignment="1">
      <alignment vertical="center" wrapText="1" readingOrder="1"/>
    </xf>
    <xf numFmtId="1" fontId="5" fillId="0" borderId="7" xfId="5" applyNumberFormat="1" applyFont="1" applyFill="1" applyBorder="1" applyAlignment="1">
      <alignment horizontal="center" vertical="center"/>
    </xf>
    <xf numFmtId="1" fontId="12" fillId="0" borderId="7" xfId="5" applyNumberFormat="1" applyFont="1" applyFill="1" applyBorder="1" applyAlignment="1">
      <alignment horizontal="center" wrapText="1"/>
    </xf>
    <xf numFmtId="0" fontId="12" fillId="0" borderId="7" xfId="5" applyFont="1" applyFill="1" applyBorder="1" applyAlignment="1">
      <alignment horizontal="left" vertical="center"/>
    </xf>
    <xf numFmtId="0" fontId="5" fillId="0" borderId="7" xfId="5" applyFont="1" applyFill="1" applyBorder="1"/>
    <xf numFmtId="43" fontId="5" fillId="0" borderId="7" xfId="6" applyFont="1" applyFill="1" applyBorder="1"/>
    <xf numFmtId="4" fontId="5" fillId="0" borderId="7" xfId="5" applyNumberFormat="1" applyFont="1" applyFill="1" applyBorder="1" applyAlignment="1">
      <alignment horizontal="center"/>
    </xf>
    <xf numFmtId="0" fontId="13" fillId="0" borderId="0" xfId="0" applyFont="1" applyFill="1" applyBorder="1"/>
    <xf numFmtId="0" fontId="14" fillId="0" borderId="0" xfId="0" applyFont="1" applyFill="1"/>
    <xf numFmtId="0" fontId="9" fillId="0" borderId="0" xfId="0" applyFont="1" applyBorder="1"/>
    <xf numFmtId="43" fontId="6" fillId="0" borderId="3" xfId="2" applyFont="1" applyFill="1" applyBorder="1" applyAlignment="1">
      <alignment horizontal="left" vertical="center" wrapText="1" readingOrder="1"/>
    </xf>
    <xf numFmtId="1" fontId="5" fillId="0" borderId="6" xfId="5" applyNumberFormat="1" applyFont="1" applyFill="1" applyBorder="1" applyAlignment="1">
      <alignment horizontal="center"/>
    </xf>
    <xf numFmtId="43" fontId="6" fillId="0" borderId="6" xfId="6" applyFont="1" applyFill="1" applyBorder="1" applyAlignment="1">
      <alignment horizontal="center" vertical="center"/>
    </xf>
    <xf numFmtId="43" fontId="5" fillId="0" borderId="6" xfId="6" applyFont="1" applyFill="1" applyBorder="1"/>
    <xf numFmtId="43" fontId="5" fillId="0" borderId="6" xfId="6" applyFont="1" applyFill="1" applyBorder="1" applyAlignment="1">
      <alignment horizontal="center"/>
    </xf>
    <xf numFmtId="43" fontId="6" fillId="0" borderId="6" xfId="6" applyFont="1" applyFill="1" applyBorder="1"/>
    <xf numFmtId="43" fontId="5" fillId="0" borderId="7" xfId="6" applyFont="1" applyFill="1" applyBorder="1" applyAlignment="1">
      <alignment horizontal="center"/>
    </xf>
    <xf numFmtId="0" fontId="10" fillId="0" borderId="0" xfId="0" applyFont="1" applyFill="1"/>
    <xf numFmtId="49" fontId="6" fillId="0" borderId="13" xfId="2" applyNumberFormat="1" applyFont="1" applyFill="1" applyBorder="1" applyAlignment="1">
      <alignment vertical="center" readingOrder="1"/>
    </xf>
    <xf numFmtId="49" fontId="6" fillId="0" borderId="13" xfId="2" quotePrefix="1" applyNumberFormat="1" applyFont="1" applyFill="1" applyBorder="1" applyAlignment="1">
      <alignment vertical="center" readingOrder="1"/>
    </xf>
    <xf numFmtId="0" fontId="5" fillId="0" borderId="0" xfId="5" applyFont="1" applyFill="1"/>
    <xf numFmtId="49" fontId="5" fillId="0" borderId="7" xfId="2" applyNumberFormat="1" applyFont="1" applyFill="1" applyBorder="1" applyAlignment="1">
      <alignment vertical="center" readingOrder="1"/>
    </xf>
    <xf numFmtId="43" fontId="6" fillId="0" borderId="7" xfId="6" applyFont="1" applyFill="1" applyBorder="1"/>
    <xf numFmtId="49" fontId="5" fillId="0" borderId="3" xfId="2" applyNumberFormat="1" applyFont="1" applyFill="1" applyBorder="1" applyAlignment="1">
      <alignment vertical="center" readingOrder="1"/>
    </xf>
    <xf numFmtId="0" fontId="5" fillId="0" borderId="7" xfId="0" applyFont="1" applyFill="1" applyBorder="1" applyAlignment="1">
      <alignment horizontal="center"/>
    </xf>
    <xf numFmtId="49" fontId="6" fillId="0" borderId="7" xfId="2" applyNumberFormat="1" applyFont="1" applyFill="1" applyBorder="1" applyAlignment="1">
      <alignment vertical="center" readingOrder="1"/>
    </xf>
    <xf numFmtId="0" fontId="15" fillId="0" borderId="0" xfId="0" applyFont="1" applyFill="1"/>
    <xf numFmtId="0" fontId="5" fillId="0" borderId="3" xfId="0" applyFont="1" applyFill="1" applyBorder="1"/>
    <xf numFmtId="0" fontId="10" fillId="0" borderId="0" xfId="4" applyFont="1" applyFill="1" applyAlignment="1">
      <alignment readingOrder="1"/>
    </xf>
    <xf numFmtId="49" fontId="5" fillId="3" borderId="7" xfId="2" applyNumberFormat="1" applyFont="1" applyFill="1" applyBorder="1" applyAlignment="1">
      <alignment vertical="center" readingOrder="1"/>
    </xf>
    <xf numFmtId="0" fontId="5" fillId="3" borderId="3" xfId="0" applyFont="1" applyFill="1" applyBorder="1"/>
    <xf numFmtId="0" fontId="10" fillId="3" borderId="0" xfId="4" applyFont="1" applyFill="1" applyAlignment="1">
      <alignment readingOrder="1"/>
    </xf>
    <xf numFmtId="0" fontId="14" fillId="3" borderId="0" xfId="0" applyFont="1" applyFill="1"/>
    <xf numFmtId="0" fontId="6" fillId="0" borderId="5" xfId="4" applyFont="1" applyFill="1" applyBorder="1" applyAlignment="1">
      <alignment vertical="center" wrapText="1" readingOrder="1"/>
    </xf>
    <xf numFmtId="43" fontId="6" fillId="0" borderId="5" xfId="2" applyFont="1" applyFill="1" applyBorder="1" applyAlignment="1">
      <alignment horizontal="center" vertical="center" readingOrder="1"/>
    </xf>
    <xf numFmtId="43" fontId="3" fillId="0" borderId="0" xfId="0" applyNumberFormat="1" applyFont="1" applyFill="1"/>
    <xf numFmtId="43" fontId="6" fillId="0" borderId="5" xfId="2" applyFont="1" applyFill="1" applyBorder="1" applyAlignment="1">
      <alignment horizontal="center" vertical="center" wrapText="1" readingOrder="1"/>
    </xf>
    <xf numFmtId="43" fontId="5" fillId="0" borderId="0" xfId="4" applyNumberFormat="1" applyFont="1" applyFill="1" applyAlignment="1">
      <alignment readingOrder="1"/>
    </xf>
    <xf numFmtId="43" fontId="6" fillId="0" borderId="14" xfId="2" applyFont="1" applyFill="1" applyBorder="1" applyAlignment="1">
      <alignment horizontal="center" vertical="center" wrapText="1" readingOrder="1"/>
    </xf>
    <xf numFmtId="43" fontId="6" fillId="0" borderId="0" xfId="2" applyFont="1" applyFill="1" applyBorder="1" applyAlignment="1">
      <alignment horizontal="center" vertical="center" wrapText="1" readingOrder="1"/>
    </xf>
    <xf numFmtId="0" fontId="5" fillId="0" borderId="0" xfId="4" applyFont="1" applyFill="1" applyBorder="1" applyAlignment="1">
      <alignment horizontal="center" vertical="center" readingOrder="1"/>
    </xf>
    <xf numFmtId="43" fontId="6" fillId="0" borderId="0" xfId="2" applyFont="1" applyFill="1" applyBorder="1" applyAlignment="1">
      <alignment horizontal="center" vertical="center" readingOrder="1"/>
    </xf>
    <xf numFmtId="43" fontId="6" fillId="0" borderId="15" xfId="2" applyFont="1" applyFill="1" applyBorder="1" applyAlignment="1">
      <alignment horizontal="center" vertical="center" readingOrder="1"/>
    </xf>
    <xf numFmtId="1" fontId="6" fillId="2" borderId="5" xfId="2" applyNumberFormat="1" applyFont="1" applyFill="1" applyBorder="1" applyAlignment="1">
      <alignment horizontal="center" vertical="center" readingOrder="1"/>
    </xf>
    <xf numFmtId="43" fontId="6" fillId="2" borderId="5" xfId="2" applyFont="1" applyFill="1" applyBorder="1" applyAlignment="1">
      <alignment horizontal="center" vertical="center" wrapText="1" readingOrder="1"/>
    </xf>
    <xf numFmtId="43" fontId="6" fillId="2" borderId="5" xfId="2" applyFont="1" applyFill="1" applyBorder="1" applyAlignment="1">
      <alignment horizontal="center" vertical="center" readingOrder="1"/>
    </xf>
    <xf numFmtId="43" fontId="6" fillId="2" borderId="5" xfId="2" applyFont="1" applyFill="1" applyBorder="1" applyAlignment="1">
      <alignment horizontal="center" vertical="center" readingOrder="1"/>
    </xf>
    <xf numFmtId="43" fontId="5" fillId="2" borderId="5" xfId="2" applyFont="1" applyFill="1" applyBorder="1" applyAlignment="1">
      <alignment horizontal="center" vertical="center" readingOrder="1"/>
    </xf>
    <xf numFmtId="1" fontId="6" fillId="0" borderId="1" xfId="2" applyNumberFormat="1" applyFont="1" applyFill="1" applyBorder="1" applyAlignment="1">
      <alignment horizontal="center" vertical="center" readingOrder="1"/>
    </xf>
    <xf numFmtId="43" fontId="6" fillId="0" borderId="2" xfId="2" applyFont="1" applyFill="1" applyBorder="1" applyAlignment="1">
      <alignment horizontal="left" vertical="center" wrapText="1" readingOrder="1"/>
    </xf>
    <xf numFmtId="43" fontId="5" fillId="0" borderId="1" xfId="2" applyFont="1" applyFill="1" applyBorder="1" applyAlignment="1">
      <alignment horizontal="center" vertical="center" readingOrder="1"/>
    </xf>
    <xf numFmtId="43" fontId="6" fillId="0" borderId="1" xfId="2" applyFont="1" applyFill="1" applyBorder="1" applyAlignment="1">
      <alignment horizontal="center" vertical="center" readingOrder="1"/>
    </xf>
    <xf numFmtId="43" fontId="5" fillId="3" borderId="7" xfId="2" applyFont="1" applyFill="1" applyBorder="1" applyAlignment="1">
      <alignment horizontal="left" vertical="center" wrapText="1" readingOrder="1"/>
    </xf>
    <xf numFmtId="43" fontId="5" fillId="0" borderId="3" xfId="3" applyFont="1" applyFill="1" applyBorder="1" applyAlignment="1">
      <alignment horizontal="center" vertical="center" readingOrder="1"/>
    </xf>
    <xf numFmtId="0" fontId="5" fillId="0" borderId="7" xfId="4" applyFont="1" applyFill="1" applyBorder="1" applyAlignment="1">
      <alignment vertical="top" wrapText="1" readingOrder="1"/>
    </xf>
    <xf numFmtId="0" fontId="9" fillId="5" borderId="7" xfId="0" applyFont="1" applyFill="1" applyBorder="1" applyAlignment="1">
      <alignment vertical="center" wrapText="1"/>
    </xf>
    <xf numFmtId="0" fontId="3" fillId="3" borderId="0" xfId="0" applyFont="1" applyFill="1"/>
    <xf numFmtId="43" fontId="3" fillId="3" borderId="0" xfId="0" applyNumberFormat="1" applyFont="1" applyFill="1"/>
    <xf numFmtId="0" fontId="9" fillId="0" borderId="4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43" fontId="5" fillId="3" borderId="3" xfId="3" applyFont="1" applyFill="1" applyBorder="1" applyAlignment="1">
      <alignment horizontal="center" vertical="center" readingOrder="1"/>
    </xf>
    <xf numFmtId="0" fontId="9" fillId="0" borderId="10" xfId="0" applyFont="1" applyBorder="1" applyAlignment="1">
      <alignment vertical="center" wrapText="1"/>
    </xf>
    <xf numFmtId="1" fontId="5" fillId="4" borderId="3" xfId="0" applyNumberFormat="1" applyFont="1" applyFill="1" applyBorder="1"/>
    <xf numFmtId="0" fontId="10" fillId="0" borderId="17" xfId="8" quotePrefix="1" applyFont="1" applyFill="1" applyBorder="1" applyAlignment="1">
      <alignment horizontal="center"/>
    </xf>
    <xf numFmtId="0" fontId="16" fillId="0" borderId="3" xfId="0" applyFont="1" applyFill="1" applyBorder="1" applyAlignment="1">
      <alignment horizontal="justify"/>
    </xf>
    <xf numFmtId="0" fontId="10" fillId="0" borderId="18" xfId="8" applyFont="1" applyFill="1" applyBorder="1" applyAlignment="1">
      <alignment horizontal="center"/>
    </xf>
    <xf numFmtId="1" fontId="13" fillId="0" borderId="18" xfId="8" applyNumberFormat="1" applyFont="1" applyFill="1" applyBorder="1" applyAlignment="1">
      <alignment horizontal="center"/>
    </xf>
    <xf numFmtId="2" fontId="10" fillId="0" borderId="18" xfId="0" applyNumberFormat="1" applyFont="1" applyFill="1" applyBorder="1" applyAlignment="1">
      <alignment horizontal="center"/>
    </xf>
    <xf numFmtId="2" fontId="10" fillId="0" borderId="19" xfId="0" applyNumberFormat="1" applyFont="1" applyFill="1" applyBorder="1" applyAlignment="1">
      <alignment horizontal="center"/>
    </xf>
    <xf numFmtId="0" fontId="10" fillId="0" borderId="0" xfId="8" applyFont="1" applyFill="1"/>
    <xf numFmtId="0" fontId="10" fillId="0" borderId="0" xfId="0" applyFont="1" applyBorder="1"/>
    <xf numFmtId="0" fontId="10" fillId="0" borderId="0" xfId="0" applyFont="1"/>
    <xf numFmtId="1" fontId="10" fillId="0" borderId="17" xfId="8" quotePrefix="1" applyNumberFormat="1" applyFont="1" applyFill="1" applyBorder="1" applyAlignment="1">
      <alignment horizontal="center"/>
    </xf>
    <xf numFmtId="0" fontId="10" fillId="0" borderId="18" xfId="8" applyFont="1" applyFill="1" applyBorder="1" applyAlignment="1">
      <alignment horizontal="left"/>
    </xf>
    <xf numFmtId="4" fontId="17" fillId="0" borderId="18" xfId="0" applyNumberFormat="1" applyFont="1" applyFill="1" applyBorder="1" applyAlignment="1">
      <alignment horizontal="center" vertical="center"/>
    </xf>
    <xf numFmtId="4" fontId="17" fillId="0" borderId="18" xfId="0" applyNumberFormat="1" applyFont="1" applyFill="1" applyBorder="1" applyAlignment="1">
      <alignment horizontal="center"/>
    </xf>
    <xf numFmtId="4" fontId="17" fillId="0" borderId="20" xfId="0" applyNumberFormat="1" applyFont="1" applyFill="1" applyBorder="1" applyAlignment="1">
      <alignment horizontal="right"/>
    </xf>
    <xf numFmtId="49" fontId="17" fillId="0" borderId="17" xfId="0" applyNumberFormat="1" applyFont="1" applyFill="1" applyBorder="1" applyAlignment="1">
      <alignment horizontal="center" vertical="center"/>
    </xf>
    <xf numFmtId="4" fontId="10" fillId="0" borderId="18" xfId="0" applyNumberFormat="1" applyFont="1" applyFill="1" applyBorder="1" applyAlignment="1">
      <alignment horizontal="center"/>
    </xf>
    <xf numFmtId="4" fontId="18" fillId="0" borderId="18" xfId="0" applyNumberFormat="1" applyFont="1" applyBorder="1" applyAlignment="1">
      <alignment horizontal="center"/>
    </xf>
    <xf numFmtId="4" fontId="10" fillId="0" borderId="21" xfId="0" applyNumberFormat="1" applyFont="1" applyFill="1" applyBorder="1" applyAlignment="1">
      <alignment horizontal="center"/>
    </xf>
    <xf numFmtId="49" fontId="6" fillId="4" borderId="5" xfId="2" quotePrefix="1" applyNumberFormat="1" applyFont="1" applyFill="1" applyBorder="1" applyAlignment="1">
      <alignment horizontal="center" vertical="center" readingOrder="1"/>
    </xf>
    <xf numFmtId="43" fontId="6" fillId="4" borderId="5" xfId="2" applyFont="1" applyFill="1" applyBorder="1" applyAlignment="1">
      <alignment horizontal="center" vertical="center" readingOrder="1"/>
    </xf>
    <xf numFmtId="43" fontId="6" fillId="4" borderId="5" xfId="2" applyFont="1" applyFill="1" applyBorder="1" applyAlignment="1">
      <alignment readingOrder="1"/>
    </xf>
    <xf numFmtId="0" fontId="6" fillId="4" borderId="5" xfId="4" applyFont="1" applyFill="1" applyBorder="1" applyAlignment="1">
      <alignment vertical="center" wrapText="1" readingOrder="1"/>
    </xf>
    <xf numFmtId="43" fontId="14" fillId="3" borderId="0" xfId="0" applyNumberFormat="1" applyFont="1" applyFill="1"/>
    <xf numFmtId="0" fontId="9" fillId="0" borderId="0" xfId="0" applyFont="1" applyBorder="1" applyAlignment="1">
      <alignment vertical="center"/>
    </xf>
    <xf numFmtId="1" fontId="5" fillId="0" borderId="7" xfId="4" applyNumberFormat="1" applyFont="1" applyFill="1" applyBorder="1" applyAlignment="1">
      <alignment horizontal="center" vertical="center" wrapText="1" readingOrder="1"/>
    </xf>
    <xf numFmtId="1" fontId="5" fillId="3" borderId="7" xfId="4" applyNumberFormat="1" applyFont="1" applyFill="1" applyBorder="1" applyAlignment="1">
      <alignment horizontal="center" vertical="center" wrapText="1" readingOrder="1"/>
    </xf>
    <xf numFmtId="0" fontId="12" fillId="0" borderId="6" xfId="5" applyFont="1" applyFill="1" applyBorder="1" applyAlignment="1">
      <alignment horizontal="left" vertical="center" wrapText="1"/>
    </xf>
    <xf numFmtId="0" fontId="5" fillId="0" borderId="0" xfId="0" applyFont="1" applyFill="1"/>
    <xf numFmtId="43" fontId="5" fillId="0" borderId="0" xfId="0" applyNumberFormat="1" applyFont="1" applyFill="1"/>
    <xf numFmtId="1" fontId="12" fillId="0" borderId="3" xfId="5" applyNumberFormat="1" applyFont="1" applyFill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/>
    </xf>
    <xf numFmtId="43" fontId="6" fillId="0" borderId="3" xfId="6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left" vertical="center" wrapText="1" readingOrder="1"/>
    </xf>
    <xf numFmtId="1" fontId="5" fillId="0" borderId="0" xfId="0" applyNumberFormat="1" applyFont="1" applyFill="1"/>
    <xf numFmtId="43" fontId="6" fillId="6" borderId="5" xfId="2" applyFont="1" applyFill="1" applyBorder="1" applyAlignment="1">
      <alignment horizontal="center" vertical="center" wrapText="1" readingOrder="1"/>
    </xf>
    <xf numFmtId="43" fontId="6" fillId="6" borderId="5" xfId="2" applyFont="1" applyFill="1" applyBorder="1" applyAlignment="1">
      <alignment horizontal="center" vertical="center" readingOrder="1"/>
    </xf>
    <xf numFmtId="43" fontId="6" fillId="6" borderId="22" xfId="2" applyFont="1" applyFill="1" applyBorder="1" applyAlignment="1">
      <alignment horizontal="center" vertical="center" wrapText="1" readingOrder="1"/>
    </xf>
    <xf numFmtId="43" fontId="6" fillId="6" borderId="23" xfId="2" applyFont="1" applyFill="1" applyBorder="1" applyAlignment="1">
      <alignment horizontal="center" vertical="center" wrapText="1" readingOrder="1"/>
    </xf>
    <xf numFmtId="43" fontId="6" fillId="6" borderId="24" xfId="2" applyFont="1" applyFill="1" applyBorder="1" applyAlignment="1">
      <alignment horizontal="center" vertical="center" wrapText="1" readingOrder="1"/>
    </xf>
    <xf numFmtId="43" fontId="7" fillId="6" borderId="5" xfId="2" applyFont="1" applyFill="1" applyBorder="1" applyAlignment="1">
      <alignment horizontal="center" vertical="center" wrapText="1" readingOrder="1"/>
    </xf>
  </cellXfs>
  <cellStyles count="9">
    <cellStyle name="Milliers" xfId="1" builtinId="3"/>
    <cellStyle name="Milliers 13" xfId="6"/>
    <cellStyle name="Milliers 2" xfId="3"/>
    <cellStyle name="Milliers 6" xfId="2"/>
    <cellStyle name="Normal" xfId="0" builtinId="0"/>
    <cellStyle name="Normal 2 2 3" xfId="5"/>
    <cellStyle name="Normal 2 4" xfId="7"/>
    <cellStyle name="Normal 5" xfId="4"/>
    <cellStyle name="Normal_CHIV EXTENSACADEMI0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67"/>
  <sheetViews>
    <sheetView tabSelected="1" view="pageBreakPreview" zoomScaleNormal="120" zoomScaleSheetLayoutView="100" workbookViewId="0">
      <selection activeCell="E406" sqref="E406"/>
    </sheetView>
  </sheetViews>
  <sheetFormatPr baseColWidth="10" defaultRowHeight="15.75" x14ac:dyDescent="0.25"/>
  <cols>
    <col min="1" max="1" width="10.7109375" style="211" customWidth="1"/>
    <col min="2" max="2" width="65.42578125" style="205" customWidth="1"/>
    <col min="3" max="3" width="10.85546875" style="205" customWidth="1"/>
    <col min="4" max="4" width="14.5703125" style="205" customWidth="1"/>
    <col min="5" max="5" width="16.140625" style="205" customWidth="1"/>
    <col min="6" max="6" width="0.85546875" style="205" hidden="1" customWidth="1"/>
    <col min="7" max="7" width="17.140625" style="205" customWidth="1"/>
    <col min="8" max="8" width="9.28515625" style="2" hidden="1" customWidth="1"/>
    <col min="9" max="9" width="11.85546875" style="2" hidden="1" customWidth="1"/>
    <col min="10" max="10" width="2.5703125" style="2" hidden="1" customWidth="1"/>
    <col min="11" max="11" width="0.28515625" style="2" customWidth="1"/>
    <col min="12" max="16384" width="11.42578125" style="2"/>
  </cols>
  <sheetData>
    <row r="2" spans="1:11" ht="20.25" x14ac:dyDescent="0.3">
      <c r="A2" s="1" t="s">
        <v>0</v>
      </c>
      <c r="B2" s="1"/>
      <c r="C2" s="1"/>
      <c r="D2" s="1"/>
      <c r="E2" s="1"/>
      <c r="F2" s="1"/>
      <c r="G2" s="1"/>
    </row>
    <row r="4" spans="1:11" s="3" customFormat="1" ht="16.5" thickBot="1" x14ac:dyDescent="0.3"/>
    <row r="5" spans="1:11" s="3" customFormat="1" ht="16.5" thickTop="1" x14ac:dyDescent="0.25">
      <c r="A5" s="4" t="s">
        <v>1</v>
      </c>
      <c r="B5" s="5" t="s">
        <v>2</v>
      </c>
      <c r="C5" s="6" t="s">
        <v>3</v>
      </c>
      <c r="D5" s="6" t="s">
        <v>4</v>
      </c>
      <c r="E5" s="5" t="s">
        <v>5</v>
      </c>
      <c r="F5" s="5"/>
      <c r="G5" s="7" t="s">
        <v>6</v>
      </c>
    </row>
    <row r="6" spans="1:11" s="3" customFormat="1" ht="16.5" thickBot="1" x14ac:dyDescent="0.3">
      <c r="A6" s="8"/>
      <c r="B6" s="9"/>
      <c r="C6" s="10" t="s">
        <v>7</v>
      </c>
      <c r="D6" s="11"/>
      <c r="E6" s="12" t="s">
        <v>8</v>
      </c>
      <c r="F6" s="12" t="s">
        <v>9</v>
      </c>
      <c r="G6" s="12"/>
    </row>
    <row r="7" spans="1:11" s="3" customFormat="1" ht="20.25" thickTop="1" thickBot="1" x14ac:dyDescent="0.3">
      <c r="A7" s="13" t="s">
        <v>10</v>
      </c>
      <c r="B7" s="13"/>
      <c r="C7" s="13"/>
      <c r="D7" s="13"/>
      <c r="E7" s="13"/>
      <c r="F7" s="13"/>
      <c r="G7" s="13"/>
    </row>
    <row r="8" spans="1:11" s="3" customFormat="1" ht="16.5" thickTop="1" x14ac:dyDescent="0.25">
      <c r="A8" s="14"/>
      <c r="B8" s="15" t="s">
        <v>11</v>
      </c>
      <c r="C8" s="16"/>
      <c r="D8" s="17"/>
      <c r="E8" s="17"/>
      <c r="F8" s="17"/>
      <c r="G8" s="17"/>
    </row>
    <row r="9" spans="1:11" s="3" customFormat="1" x14ac:dyDescent="0.25">
      <c r="A9" s="18"/>
      <c r="B9" s="19" t="s">
        <v>12</v>
      </c>
      <c r="C9" s="20"/>
      <c r="D9" s="21"/>
      <c r="E9" s="21"/>
      <c r="F9" s="21"/>
      <c r="G9" s="21"/>
    </row>
    <row r="10" spans="1:11" s="27" customFormat="1" x14ac:dyDescent="0.25">
      <c r="A10" s="22">
        <v>1</v>
      </c>
      <c r="B10" s="23" t="s">
        <v>13</v>
      </c>
      <c r="C10" s="24" t="s">
        <v>14</v>
      </c>
      <c r="D10" s="24">
        <v>1057</v>
      </c>
      <c r="E10" s="25"/>
      <c r="F10" s="24"/>
      <c r="G10" s="26"/>
      <c r="H10" s="27">
        <v>30</v>
      </c>
      <c r="I10" s="27">
        <f>+D10*E10</f>
        <v>0</v>
      </c>
      <c r="K10" s="3">
        <f t="shared" ref="K10:K42" si="0">+D10*E10</f>
        <v>0</v>
      </c>
    </row>
    <row r="11" spans="1:11" s="27" customFormat="1" x14ac:dyDescent="0.25">
      <c r="A11" s="22">
        <f>+A10+1</f>
        <v>2</v>
      </c>
      <c r="B11" s="23" t="s">
        <v>15</v>
      </c>
      <c r="C11" s="24" t="s">
        <v>16</v>
      </c>
      <c r="D11" s="24">
        <v>335</v>
      </c>
      <c r="E11" s="25"/>
      <c r="F11" s="24"/>
      <c r="G11" s="26"/>
      <c r="I11" s="27">
        <f t="shared" ref="I11:I75" si="1">+D11*E11</f>
        <v>0</v>
      </c>
      <c r="K11" s="3">
        <f t="shared" si="0"/>
        <v>0</v>
      </c>
    </row>
    <row r="12" spans="1:11" s="27" customFormat="1" x14ac:dyDescent="0.25">
      <c r="A12" s="22">
        <f t="shared" ref="A12:A13" si="2">+A11+1</f>
        <v>3</v>
      </c>
      <c r="B12" s="23" t="s">
        <v>17</v>
      </c>
      <c r="C12" s="24" t="s">
        <v>16</v>
      </c>
      <c r="D12" s="24">
        <v>553</v>
      </c>
      <c r="E12" s="25"/>
      <c r="F12" s="24"/>
      <c r="G12" s="26"/>
      <c r="H12" s="27">
        <v>80</v>
      </c>
      <c r="I12" s="27">
        <f t="shared" si="1"/>
        <v>0</v>
      </c>
      <c r="K12" s="3">
        <f t="shared" si="0"/>
        <v>0</v>
      </c>
    </row>
    <row r="13" spans="1:11" s="27" customFormat="1" x14ac:dyDescent="0.25">
      <c r="A13" s="22">
        <f t="shared" si="2"/>
        <v>4</v>
      </c>
      <c r="B13" s="23" t="s">
        <v>18</v>
      </c>
      <c r="C13" s="24" t="s">
        <v>16</v>
      </c>
      <c r="D13" s="24">
        <v>888</v>
      </c>
      <c r="E13" s="25"/>
      <c r="F13" s="24"/>
      <c r="G13" s="26"/>
      <c r="I13" s="27">
        <f t="shared" si="1"/>
        <v>0</v>
      </c>
      <c r="K13" s="3">
        <f t="shared" si="0"/>
        <v>0</v>
      </c>
    </row>
    <row r="14" spans="1:11" s="27" customFormat="1" x14ac:dyDescent="0.25">
      <c r="A14" s="22"/>
      <c r="B14" s="19" t="s">
        <v>19</v>
      </c>
      <c r="C14" s="24"/>
      <c r="D14" s="24"/>
      <c r="E14" s="25"/>
      <c r="F14" s="24"/>
      <c r="G14" s="26"/>
      <c r="I14" s="27">
        <f t="shared" si="1"/>
        <v>0</v>
      </c>
    </row>
    <row r="15" spans="1:11" s="27" customFormat="1" x14ac:dyDescent="0.25">
      <c r="A15" s="22">
        <f>+A13+1</f>
        <v>5</v>
      </c>
      <c r="B15" s="28" t="s">
        <v>20</v>
      </c>
      <c r="C15" s="24" t="s">
        <v>16</v>
      </c>
      <c r="D15" s="24">
        <v>37</v>
      </c>
      <c r="E15" s="25"/>
      <c r="F15" s="24"/>
      <c r="G15" s="26"/>
      <c r="I15" s="27">
        <f t="shared" si="1"/>
        <v>0</v>
      </c>
      <c r="K15" s="3">
        <f t="shared" si="0"/>
        <v>0</v>
      </c>
    </row>
    <row r="16" spans="1:11" s="27" customFormat="1" x14ac:dyDescent="0.25">
      <c r="A16" s="22">
        <f>+A15+1</f>
        <v>6</v>
      </c>
      <c r="B16" s="28" t="s">
        <v>21</v>
      </c>
      <c r="C16" s="24" t="s">
        <v>16</v>
      </c>
      <c r="D16" s="24">
        <v>166</v>
      </c>
      <c r="E16" s="25"/>
      <c r="F16" s="24"/>
      <c r="G16" s="26"/>
      <c r="I16" s="27">
        <f t="shared" si="1"/>
        <v>0</v>
      </c>
      <c r="K16" s="3">
        <f t="shared" si="0"/>
        <v>0</v>
      </c>
    </row>
    <row r="17" spans="1:11" s="27" customFormat="1" x14ac:dyDescent="0.25">
      <c r="A17" s="22">
        <f t="shared" ref="A17:A18" si="3">+A16+1</f>
        <v>7</v>
      </c>
      <c r="B17" s="28" t="s">
        <v>22</v>
      </c>
      <c r="C17" s="24" t="s">
        <v>16</v>
      </c>
      <c r="D17" s="24">
        <v>129</v>
      </c>
      <c r="E17" s="25"/>
      <c r="F17" s="24"/>
      <c r="G17" s="26"/>
      <c r="H17" s="27">
        <v>400</v>
      </c>
      <c r="I17" s="27">
        <f t="shared" si="1"/>
        <v>0</v>
      </c>
      <c r="K17" s="3">
        <f t="shared" si="0"/>
        <v>0</v>
      </c>
    </row>
    <row r="18" spans="1:11" s="27" customFormat="1" x14ac:dyDescent="0.25">
      <c r="A18" s="22">
        <f t="shared" si="3"/>
        <v>8</v>
      </c>
      <c r="B18" s="28" t="s">
        <v>23</v>
      </c>
      <c r="C18" s="24" t="s">
        <v>14</v>
      </c>
      <c r="D18" s="24">
        <v>127</v>
      </c>
      <c r="E18" s="25"/>
      <c r="F18" s="24"/>
      <c r="G18" s="26"/>
      <c r="I18" s="27">
        <f t="shared" si="1"/>
        <v>0</v>
      </c>
      <c r="K18" s="3">
        <f t="shared" si="0"/>
        <v>0</v>
      </c>
    </row>
    <row r="19" spans="1:11" s="27" customFormat="1" x14ac:dyDescent="0.25">
      <c r="A19" s="22"/>
      <c r="B19" s="19" t="s">
        <v>24</v>
      </c>
      <c r="C19" s="24"/>
      <c r="D19" s="24"/>
      <c r="E19" s="25"/>
      <c r="F19" s="24"/>
      <c r="G19" s="26"/>
      <c r="I19" s="27">
        <f t="shared" si="1"/>
        <v>0</v>
      </c>
    </row>
    <row r="20" spans="1:11" s="27" customFormat="1" ht="18.75" customHeight="1" x14ac:dyDescent="0.25">
      <c r="A20" s="22">
        <f>+A18+1</f>
        <v>9</v>
      </c>
      <c r="B20" s="29" t="s">
        <v>25</v>
      </c>
      <c r="C20" s="24" t="s">
        <v>16</v>
      </c>
      <c r="D20" s="24">
        <v>116</v>
      </c>
      <c r="E20" s="25"/>
      <c r="F20" s="24"/>
      <c r="G20" s="26"/>
      <c r="H20" s="30">
        <v>1500</v>
      </c>
      <c r="I20" s="27">
        <f t="shared" si="1"/>
        <v>0</v>
      </c>
      <c r="K20" s="3">
        <f t="shared" si="0"/>
        <v>0</v>
      </c>
    </row>
    <row r="21" spans="1:11" s="27" customFormat="1" x14ac:dyDescent="0.25">
      <c r="A21" s="22">
        <f>+A20+1</f>
        <v>10</v>
      </c>
      <c r="B21" s="28" t="s">
        <v>26</v>
      </c>
      <c r="C21" s="24" t="s">
        <v>27</v>
      </c>
      <c r="D21" s="31">
        <v>11600</v>
      </c>
      <c r="E21" s="25"/>
      <c r="F21" s="24"/>
      <c r="G21" s="26"/>
      <c r="H21" s="27">
        <v>15</v>
      </c>
      <c r="I21" s="27">
        <f t="shared" si="1"/>
        <v>0</v>
      </c>
      <c r="K21" s="3">
        <f t="shared" si="0"/>
        <v>0</v>
      </c>
    </row>
    <row r="22" spans="1:11" s="27" customFormat="1" x14ac:dyDescent="0.25">
      <c r="A22" s="22"/>
      <c r="B22" s="19" t="s">
        <v>28</v>
      </c>
      <c r="C22" s="24"/>
      <c r="D22" s="24"/>
      <c r="E22" s="25"/>
      <c r="F22" s="24"/>
      <c r="G22" s="26"/>
      <c r="I22" s="27">
        <f t="shared" si="1"/>
        <v>0</v>
      </c>
    </row>
    <row r="23" spans="1:11" s="27" customFormat="1" x14ac:dyDescent="0.25">
      <c r="A23" s="22">
        <f>+A21+1</f>
        <v>11</v>
      </c>
      <c r="B23" s="28" t="s">
        <v>29</v>
      </c>
      <c r="C23" s="24" t="s">
        <v>14</v>
      </c>
      <c r="D23" s="24">
        <v>746</v>
      </c>
      <c r="E23" s="25"/>
      <c r="F23" s="24"/>
      <c r="G23" s="26"/>
      <c r="I23" s="27">
        <f t="shared" si="1"/>
        <v>0</v>
      </c>
      <c r="K23" s="3">
        <f t="shared" si="0"/>
        <v>0</v>
      </c>
    </row>
    <row r="24" spans="1:11" s="27" customFormat="1" x14ac:dyDescent="0.25">
      <c r="A24" s="22">
        <f>+A23+1</f>
        <v>12</v>
      </c>
      <c r="B24" s="28" t="s">
        <v>30</v>
      </c>
      <c r="C24" s="24" t="s">
        <v>14</v>
      </c>
      <c r="D24" s="24">
        <v>746</v>
      </c>
      <c r="E24" s="25"/>
      <c r="F24" s="24"/>
      <c r="G24" s="26"/>
      <c r="I24" s="27">
        <f t="shared" si="1"/>
        <v>0</v>
      </c>
      <c r="K24" s="3">
        <f t="shared" si="0"/>
        <v>0</v>
      </c>
    </row>
    <row r="25" spans="1:11" s="27" customFormat="1" x14ac:dyDescent="0.25">
      <c r="A25" s="22">
        <f t="shared" ref="A25:A28" si="4">+A24+1</f>
        <v>13</v>
      </c>
      <c r="B25" s="28" t="s">
        <v>31</v>
      </c>
      <c r="C25" s="24" t="s">
        <v>16</v>
      </c>
      <c r="D25" s="24">
        <v>88</v>
      </c>
      <c r="E25" s="24"/>
      <c r="F25" s="24"/>
      <c r="G25" s="26"/>
      <c r="H25" s="27">
        <v>1500</v>
      </c>
      <c r="I25" s="27">
        <f t="shared" si="1"/>
        <v>0</v>
      </c>
      <c r="K25" s="3">
        <f t="shared" si="0"/>
        <v>0</v>
      </c>
    </row>
    <row r="26" spans="1:11" s="27" customFormat="1" x14ac:dyDescent="0.25">
      <c r="A26" s="22">
        <f t="shared" si="4"/>
        <v>14</v>
      </c>
      <c r="B26" s="28" t="s">
        <v>32</v>
      </c>
      <c r="C26" s="24" t="s">
        <v>27</v>
      </c>
      <c r="D26" s="24">
        <v>12320</v>
      </c>
      <c r="E26" s="24"/>
      <c r="F26" s="24"/>
      <c r="G26" s="26"/>
      <c r="H26" s="27">
        <v>15</v>
      </c>
      <c r="I26" s="27">
        <f t="shared" si="1"/>
        <v>0</v>
      </c>
      <c r="K26" s="3">
        <f t="shared" si="0"/>
        <v>0</v>
      </c>
    </row>
    <row r="27" spans="1:11" s="27" customFormat="1" x14ac:dyDescent="0.25">
      <c r="A27" s="22">
        <f t="shared" si="4"/>
        <v>15</v>
      </c>
      <c r="B27" s="28" t="s">
        <v>33</v>
      </c>
      <c r="C27" s="24" t="s">
        <v>34</v>
      </c>
      <c r="D27" s="24">
        <v>100</v>
      </c>
      <c r="E27" s="24"/>
      <c r="F27" s="24"/>
      <c r="G27" s="26"/>
      <c r="H27" s="3"/>
      <c r="I27" s="27">
        <f t="shared" si="1"/>
        <v>0</v>
      </c>
      <c r="K27" s="3">
        <f t="shared" si="0"/>
        <v>0</v>
      </c>
    </row>
    <row r="28" spans="1:11" s="27" customFormat="1" x14ac:dyDescent="0.25">
      <c r="A28" s="22">
        <f t="shared" si="4"/>
        <v>16</v>
      </c>
      <c r="B28" s="28" t="s">
        <v>35</v>
      </c>
      <c r="C28" s="24"/>
      <c r="D28" s="24"/>
      <c r="E28" s="24"/>
      <c r="F28" s="24"/>
      <c r="G28" s="26"/>
      <c r="I28" s="27">
        <f t="shared" si="1"/>
        <v>0</v>
      </c>
    </row>
    <row r="29" spans="1:11" s="27" customFormat="1" x14ac:dyDescent="0.25">
      <c r="A29" s="22"/>
      <c r="B29" s="28" t="s">
        <v>36</v>
      </c>
      <c r="C29" s="24" t="s">
        <v>14</v>
      </c>
      <c r="D29" s="24">
        <v>30</v>
      </c>
      <c r="E29" s="24"/>
      <c r="F29" s="24"/>
      <c r="G29" s="26"/>
      <c r="H29" s="32">
        <v>200</v>
      </c>
      <c r="I29" s="27">
        <f t="shared" si="1"/>
        <v>0</v>
      </c>
      <c r="K29" s="3">
        <f t="shared" si="0"/>
        <v>0</v>
      </c>
    </row>
    <row r="30" spans="1:11" s="27" customFormat="1" x14ac:dyDescent="0.25">
      <c r="A30" s="22"/>
      <c r="B30" s="28" t="s">
        <v>37</v>
      </c>
      <c r="C30" s="24" t="s">
        <v>14</v>
      </c>
      <c r="D30" s="24">
        <v>254</v>
      </c>
      <c r="E30" s="24"/>
      <c r="F30" s="24"/>
      <c r="G30" s="26"/>
      <c r="H30" s="32">
        <v>300</v>
      </c>
      <c r="I30" s="27">
        <f t="shared" si="1"/>
        <v>0</v>
      </c>
      <c r="K30" s="3">
        <f t="shared" si="0"/>
        <v>0</v>
      </c>
    </row>
    <row r="31" spans="1:11" s="27" customFormat="1" x14ac:dyDescent="0.25">
      <c r="A31" s="22"/>
      <c r="B31" s="28" t="s">
        <v>38</v>
      </c>
      <c r="C31" s="24" t="s">
        <v>14</v>
      </c>
      <c r="D31" s="24">
        <v>66</v>
      </c>
      <c r="E31" s="24"/>
      <c r="F31" s="24"/>
      <c r="G31" s="26"/>
      <c r="H31" s="32">
        <v>400</v>
      </c>
      <c r="I31" s="27">
        <f t="shared" si="1"/>
        <v>0</v>
      </c>
      <c r="K31" s="3">
        <f t="shared" si="0"/>
        <v>0</v>
      </c>
    </row>
    <row r="32" spans="1:11" s="27" customFormat="1" x14ac:dyDescent="0.25">
      <c r="A32" s="22"/>
      <c r="B32" s="28" t="s">
        <v>39</v>
      </c>
      <c r="C32" s="24" t="s">
        <v>14</v>
      </c>
      <c r="D32" s="24">
        <v>248</v>
      </c>
      <c r="E32" s="24"/>
      <c r="F32" s="24"/>
      <c r="G32" s="26"/>
      <c r="H32" s="32">
        <v>500</v>
      </c>
      <c r="I32" s="27">
        <f t="shared" si="1"/>
        <v>0</v>
      </c>
      <c r="K32" s="3">
        <f t="shared" si="0"/>
        <v>0</v>
      </c>
    </row>
    <row r="33" spans="1:11" s="27" customFormat="1" x14ac:dyDescent="0.25">
      <c r="A33" s="22">
        <f>+A28+1</f>
        <v>17</v>
      </c>
      <c r="B33" s="28" t="s">
        <v>40</v>
      </c>
      <c r="C33" s="24" t="s">
        <v>14</v>
      </c>
      <c r="D33" s="24">
        <v>654</v>
      </c>
      <c r="E33" s="24"/>
      <c r="F33" s="24"/>
      <c r="G33" s="26"/>
      <c r="H33" s="3"/>
      <c r="I33" s="27">
        <f t="shared" si="1"/>
        <v>0</v>
      </c>
      <c r="K33" s="3">
        <f t="shared" si="0"/>
        <v>0</v>
      </c>
    </row>
    <row r="34" spans="1:11" s="35" customFormat="1" x14ac:dyDescent="0.25">
      <c r="A34" s="22">
        <f>+A33+1</f>
        <v>18</v>
      </c>
      <c r="B34" s="33" t="s">
        <v>41</v>
      </c>
      <c r="C34" s="24" t="s">
        <v>34</v>
      </c>
      <c r="D34" s="20">
        <v>30</v>
      </c>
      <c r="E34" s="20"/>
      <c r="F34" s="20"/>
      <c r="G34" s="26"/>
      <c r="H34" s="34"/>
      <c r="I34" s="27">
        <f t="shared" si="1"/>
        <v>0</v>
      </c>
      <c r="K34" s="3">
        <f t="shared" si="0"/>
        <v>0</v>
      </c>
    </row>
    <row r="35" spans="1:11" s="27" customFormat="1" x14ac:dyDescent="0.25">
      <c r="A35" s="22">
        <f t="shared" ref="A35:A42" si="5">+A34+1</f>
        <v>19</v>
      </c>
      <c r="B35" s="33" t="s">
        <v>42</v>
      </c>
      <c r="C35" s="24" t="s">
        <v>34</v>
      </c>
      <c r="D35" s="20">
        <v>107</v>
      </c>
      <c r="E35" s="20"/>
      <c r="F35" s="20"/>
      <c r="G35" s="26"/>
      <c r="H35" s="3"/>
      <c r="I35" s="27">
        <f t="shared" si="1"/>
        <v>0</v>
      </c>
      <c r="K35" s="3">
        <f t="shared" si="0"/>
        <v>0</v>
      </c>
    </row>
    <row r="36" spans="1:11" s="27" customFormat="1" x14ac:dyDescent="0.25">
      <c r="A36" s="22">
        <f t="shared" si="5"/>
        <v>20</v>
      </c>
      <c r="B36" s="36" t="s">
        <v>43</v>
      </c>
      <c r="C36" s="20" t="s">
        <v>34</v>
      </c>
      <c r="D36" s="20">
        <v>184</v>
      </c>
      <c r="E36" s="20"/>
      <c r="F36" s="20"/>
      <c r="G36" s="26"/>
      <c r="H36" s="3"/>
      <c r="I36" s="27">
        <f t="shared" si="1"/>
        <v>0</v>
      </c>
      <c r="K36" s="3">
        <f t="shared" si="0"/>
        <v>0</v>
      </c>
    </row>
    <row r="37" spans="1:11" s="3" customFormat="1" x14ac:dyDescent="0.25">
      <c r="A37" s="22">
        <f t="shared" si="5"/>
        <v>21</v>
      </c>
      <c r="B37" s="36" t="s">
        <v>44</v>
      </c>
      <c r="C37" s="24" t="s">
        <v>27</v>
      </c>
      <c r="D37" s="24">
        <v>4004</v>
      </c>
      <c r="E37" s="24"/>
      <c r="F37" s="24"/>
      <c r="G37" s="26"/>
      <c r="I37" s="27">
        <f t="shared" si="1"/>
        <v>0</v>
      </c>
      <c r="K37" s="3">
        <f t="shared" si="0"/>
        <v>0</v>
      </c>
    </row>
    <row r="38" spans="1:11" s="27" customFormat="1" ht="19.5" customHeight="1" x14ac:dyDescent="0.25">
      <c r="A38" s="22">
        <f t="shared" si="5"/>
        <v>22</v>
      </c>
      <c r="B38" s="23" t="s">
        <v>45</v>
      </c>
      <c r="C38" s="24" t="s">
        <v>14</v>
      </c>
      <c r="D38" s="24">
        <v>503</v>
      </c>
      <c r="E38" s="24"/>
      <c r="F38" s="24"/>
      <c r="G38" s="26"/>
      <c r="H38" s="37" t="s">
        <v>46</v>
      </c>
      <c r="I38" s="27">
        <f t="shared" si="1"/>
        <v>0</v>
      </c>
      <c r="K38" s="3">
        <f t="shared" si="0"/>
        <v>0</v>
      </c>
    </row>
    <row r="39" spans="1:11" s="27" customFormat="1" ht="17.25" customHeight="1" x14ac:dyDescent="0.25">
      <c r="A39" s="22">
        <f t="shared" si="5"/>
        <v>23</v>
      </c>
      <c r="B39" s="23" t="s">
        <v>47</v>
      </c>
      <c r="C39" s="24" t="s">
        <v>14</v>
      </c>
      <c r="D39" s="24">
        <v>1002</v>
      </c>
      <c r="E39" s="24"/>
      <c r="F39" s="24"/>
      <c r="G39" s="26"/>
      <c r="H39" s="37" t="s">
        <v>46</v>
      </c>
      <c r="I39" s="27">
        <f t="shared" si="1"/>
        <v>0</v>
      </c>
      <c r="K39" s="3">
        <f t="shared" si="0"/>
        <v>0</v>
      </c>
    </row>
    <row r="40" spans="1:11" s="27" customFormat="1" x14ac:dyDescent="0.25">
      <c r="A40" s="22">
        <f t="shared" si="5"/>
        <v>24</v>
      </c>
      <c r="B40" s="23" t="s">
        <v>48</v>
      </c>
      <c r="C40" s="24" t="s">
        <v>14</v>
      </c>
      <c r="D40" s="24">
        <v>178</v>
      </c>
      <c r="E40" s="24"/>
      <c r="F40" s="24"/>
      <c r="G40" s="26"/>
      <c r="H40" s="3">
        <v>200</v>
      </c>
      <c r="I40" s="27">
        <f t="shared" si="1"/>
        <v>0</v>
      </c>
      <c r="K40" s="3">
        <f t="shared" si="0"/>
        <v>0</v>
      </c>
    </row>
    <row r="41" spans="1:11" s="27" customFormat="1" x14ac:dyDescent="0.25">
      <c r="A41" s="22">
        <f t="shared" si="5"/>
        <v>25</v>
      </c>
      <c r="B41" s="23" t="s">
        <v>49</v>
      </c>
      <c r="C41" s="24" t="s">
        <v>14</v>
      </c>
      <c r="D41" s="24">
        <v>2536</v>
      </c>
      <c r="E41" s="24"/>
      <c r="F41" s="24"/>
      <c r="G41" s="26"/>
      <c r="H41" s="3"/>
      <c r="I41" s="27">
        <f t="shared" si="1"/>
        <v>0</v>
      </c>
      <c r="K41" s="3">
        <f t="shared" si="0"/>
        <v>0</v>
      </c>
    </row>
    <row r="42" spans="1:11" s="27" customFormat="1" ht="16.5" thickBot="1" x14ac:dyDescent="0.3">
      <c r="A42" s="22">
        <f t="shared" si="5"/>
        <v>26</v>
      </c>
      <c r="B42" s="23" t="s">
        <v>50</v>
      </c>
      <c r="C42" s="24" t="s">
        <v>14</v>
      </c>
      <c r="D42" s="24">
        <v>1092</v>
      </c>
      <c r="E42" s="24"/>
      <c r="F42" s="24"/>
      <c r="G42" s="26"/>
      <c r="H42" s="3"/>
      <c r="I42" s="27">
        <f t="shared" si="1"/>
        <v>0</v>
      </c>
      <c r="K42" s="3">
        <f t="shared" si="0"/>
        <v>0</v>
      </c>
    </row>
    <row r="43" spans="1:11" s="3" customFormat="1" ht="17.25" thickTop="1" thickBot="1" x14ac:dyDescent="0.3">
      <c r="A43" s="38"/>
      <c r="B43" s="39" t="s">
        <v>51</v>
      </c>
      <c r="C43" s="40"/>
      <c r="D43" s="40"/>
      <c r="E43" s="40"/>
      <c r="F43" s="41"/>
      <c r="G43" s="42"/>
      <c r="I43" s="27">
        <f>SUM(I10:I42)</f>
        <v>0</v>
      </c>
    </row>
    <row r="44" spans="1:11" s="3" customFormat="1" ht="16.5" thickTop="1" x14ac:dyDescent="0.25">
      <c r="A44" s="22"/>
      <c r="B44" s="43" t="s">
        <v>52</v>
      </c>
      <c r="C44" s="24"/>
      <c r="D44" s="24"/>
      <c r="E44" s="24"/>
      <c r="F44" s="24"/>
      <c r="G44" s="26"/>
      <c r="I44" s="27">
        <f t="shared" si="1"/>
        <v>0</v>
      </c>
    </row>
    <row r="45" spans="1:11" s="3" customFormat="1" x14ac:dyDescent="0.25">
      <c r="A45" s="22">
        <f>+A42+1</f>
        <v>27</v>
      </c>
      <c r="B45" s="23" t="s">
        <v>53</v>
      </c>
      <c r="C45" s="24" t="s">
        <v>14</v>
      </c>
      <c r="D45" s="24">
        <v>719</v>
      </c>
      <c r="E45" s="24"/>
      <c r="F45" s="24"/>
      <c r="G45" s="26"/>
      <c r="I45" s="27">
        <f t="shared" si="1"/>
        <v>0</v>
      </c>
      <c r="K45" s="3">
        <f t="shared" ref="K45:K52" si="6">+D45*E45</f>
        <v>0</v>
      </c>
    </row>
    <row r="46" spans="1:11" s="3" customFormat="1" x14ac:dyDescent="0.25">
      <c r="A46" s="22">
        <f>+A45+1</f>
        <v>28</v>
      </c>
      <c r="B46" s="23" t="s">
        <v>54</v>
      </c>
      <c r="C46" s="24" t="s">
        <v>14</v>
      </c>
      <c r="D46" s="24">
        <v>719</v>
      </c>
      <c r="E46" s="24"/>
      <c r="F46" s="24"/>
      <c r="G46" s="26"/>
      <c r="I46" s="27">
        <f t="shared" si="1"/>
        <v>0</v>
      </c>
      <c r="K46" s="3">
        <f t="shared" si="6"/>
        <v>0</v>
      </c>
    </row>
    <row r="47" spans="1:11" s="3" customFormat="1" x14ac:dyDescent="0.25">
      <c r="A47" s="22">
        <f t="shared" ref="A47:A52" si="7">+A46+1</f>
        <v>29</v>
      </c>
      <c r="B47" s="23" t="s">
        <v>55</v>
      </c>
      <c r="C47" s="24" t="s">
        <v>14</v>
      </c>
      <c r="D47" s="24">
        <v>719</v>
      </c>
      <c r="E47" s="24"/>
      <c r="F47" s="24"/>
      <c r="G47" s="26"/>
      <c r="I47" s="27">
        <f t="shared" si="1"/>
        <v>0</v>
      </c>
      <c r="K47" s="3">
        <f t="shared" si="6"/>
        <v>0</v>
      </c>
    </row>
    <row r="48" spans="1:11" s="3" customFormat="1" x14ac:dyDescent="0.25">
      <c r="A48" s="22">
        <f t="shared" si="7"/>
        <v>30</v>
      </c>
      <c r="B48" s="23" t="s">
        <v>56</v>
      </c>
      <c r="C48" s="24" t="s">
        <v>14</v>
      </c>
      <c r="D48" s="24">
        <v>719</v>
      </c>
      <c r="E48" s="24"/>
      <c r="F48" s="24"/>
      <c r="G48" s="26"/>
      <c r="I48" s="27">
        <f t="shared" si="1"/>
        <v>0</v>
      </c>
      <c r="K48" s="3">
        <f t="shared" si="6"/>
        <v>0</v>
      </c>
    </row>
    <row r="49" spans="1:11" s="3" customFormat="1" x14ac:dyDescent="0.25">
      <c r="A49" s="22">
        <f t="shared" si="7"/>
        <v>31</v>
      </c>
      <c r="B49" s="23" t="s">
        <v>57</v>
      </c>
      <c r="C49" s="24" t="s">
        <v>14</v>
      </c>
      <c r="D49" s="24">
        <v>719</v>
      </c>
      <c r="E49" s="24"/>
      <c r="F49" s="24"/>
      <c r="G49" s="26"/>
      <c r="I49" s="27">
        <f t="shared" si="1"/>
        <v>0</v>
      </c>
      <c r="K49" s="3">
        <f t="shared" si="6"/>
        <v>0</v>
      </c>
    </row>
    <row r="50" spans="1:11" s="3" customFormat="1" x14ac:dyDescent="0.25">
      <c r="A50" s="22">
        <f t="shared" si="7"/>
        <v>32</v>
      </c>
      <c r="B50" s="23" t="s">
        <v>58</v>
      </c>
      <c r="C50" s="24" t="s">
        <v>34</v>
      </c>
      <c r="D50" s="24">
        <v>146</v>
      </c>
      <c r="E50" s="24"/>
      <c r="F50" s="24"/>
      <c r="G50" s="26"/>
      <c r="I50" s="27">
        <f t="shared" si="1"/>
        <v>0</v>
      </c>
      <c r="K50" s="3">
        <f t="shared" si="6"/>
        <v>0</v>
      </c>
    </row>
    <row r="51" spans="1:11" s="3" customFormat="1" x14ac:dyDescent="0.25">
      <c r="A51" s="22">
        <f t="shared" si="7"/>
        <v>33</v>
      </c>
      <c r="B51" s="23" t="s">
        <v>59</v>
      </c>
      <c r="C51" s="24" t="s">
        <v>34</v>
      </c>
      <c r="D51" s="24">
        <v>146</v>
      </c>
      <c r="E51" s="24"/>
      <c r="F51" s="24"/>
      <c r="G51" s="26"/>
      <c r="I51" s="27">
        <f t="shared" si="1"/>
        <v>0</v>
      </c>
      <c r="K51" s="3">
        <f t="shared" si="6"/>
        <v>0</v>
      </c>
    </row>
    <row r="52" spans="1:11" s="3" customFormat="1" ht="16.5" thickBot="1" x14ac:dyDescent="0.3">
      <c r="A52" s="22">
        <f t="shared" si="7"/>
        <v>34</v>
      </c>
      <c r="B52" s="23" t="s">
        <v>60</v>
      </c>
      <c r="C52" s="24" t="s">
        <v>14</v>
      </c>
      <c r="D52" s="24">
        <v>98</v>
      </c>
      <c r="E52" s="24"/>
      <c r="F52" s="24"/>
      <c r="G52" s="26"/>
      <c r="I52" s="27">
        <f t="shared" si="1"/>
        <v>0</v>
      </c>
      <c r="K52" s="3">
        <f t="shared" si="6"/>
        <v>0</v>
      </c>
    </row>
    <row r="53" spans="1:11" s="3" customFormat="1" ht="17.25" thickTop="1" thickBot="1" x14ac:dyDescent="0.3">
      <c r="A53" s="38"/>
      <c r="B53" s="39" t="s">
        <v>61</v>
      </c>
      <c r="C53" s="40"/>
      <c r="D53" s="40"/>
      <c r="E53" s="40"/>
      <c r="F53" s="41"/>
      <c r="G53" s="42"/>
      <c r="I53" s="27">
        <f>SUM(I44:I52)</f>
        <v>0</v>
      </c>
    </row>
    <row r="54" spans="1:11" s="3" customFormat="1" ht="16.5" thickTop="1" x14ac:dyDescent="0.25">
      <c r="A54" s="22"/>
      <c r="B54" s="44" t="s">
        <v>62</v>
      </c>
      <c r="C54" s="24"/>
      <c r="D54" s="24"/>
      <c r="E54" s="24"/>
      <c r="F54" s="24"/>
      <c r="G54" s="26"/>
      <c r="I54" s="27">
        <f t="shared" si="1"/>
        <v>0</v>
      </c>
    </row>
    <row r="55" spans="1:11" s="3" customFormat="1" ht="31.5" x14ac:dyDescent="0.25">
      <c r="A55" s="22">
        <f>+A52+1</f>
        <v>35</v>
      </c>
      <c r="B55" s="45" t="s">
        <v>63</v>
      </c>
      <c r="C55" s="24" t="s">
        <v>14</v>
      </c>
      <c r="D55" s="24">
        <v>1166</v>
      </c>
      <c r="E55" s="24"/>
      <c r="F55" s="24"/>
      <c r="G55" s="26"/>
      <c r="I55" s="27">
        <f t="shared" si="1"/>
        <v>0</v>
      </c>
      <c r="K55" s="3">
        <f t="shared" ref="K55:K67" si="8">+D55*E55</f>
        <v>0</v>
      </c>
    </row>
    <row r="56" spans="1:11" s="3" customFormat="1" x14ac:dyDescent="0.25">
      <c r="A56" s="22">
        <f>+A55+1</f>
        <v>36</v>
      </c>
      <c r="B56" s="45" t="s">
        <v>64</v>
      </c>
      <c r="C56" s="24" t="s">
        <v>34</v>
      </c>
      <c r="D56" s="24">
        <v>618</v>
      </c>
      <c r="E56" s="24"/>
      <c r="F56" s="24"/>
      <c r="G56" s="26"/>
      <c r="I56" s="27">
        <f t="shared" si="1"/>
        <v>0</v>
      </c>
      <c r="K56" s="3">
        <f t="shared" si="8"/>
        <v>0</v>
      </c>
    </row>
    <row r="57" spans="1:11" s="3" customFormat="1" ht="31.5" x14ac:dyDescent="0.25">
      <c r="A57" s="22">
        <f>+A56+1</f>
        <v>37</v>
      </c>
      <c r="B57" s="45" t="s">
        <v>65</v>
      </c>
      <c r="C57" s="24" t="s">
        <v>14</v>
      </c>
      <c r="D57" s="24">
        <v>116</v>
      </c>
      <c r="E57" s="24"/>
      <c r="F57" s="24"/>
      <c r="G57" s="26"/>
      <c r="I57" s="27">
        <f t="shared" si="1"/>
        <v>0</v>
      </c>
      <c r="K57" s="3">
        <f t="shared" si="8"/>
        <v>0</v>
      </c>
    </row>
    <row r="58" spans="1:11" s="3" customFormat="1" x14ac:dyDescent="0.25">
      <c r="A58" s="22">
        <f t="shared" ref="A58:A67" si="9">+A57+1</f>
        <v>38</v>
      </c>
      <c r="B58" s="45" t="s">
        <v>66</v>
      </c>
      <c r="C58" s="24" t="s">
        <v>34</v>
      </c>
      <c r="D58" s="24">
        <v>96</v>
      </c>
      <c r="E58" s="24"/>
      <c r="F58" s="24"/>
      <c r="G58" s="26"/>
      <c r="I58" s="27">
        <f t="shared" si="1"/>
        <v>0</v>
      </c>
      <c r="K58" s="3">
        <f t="shared" si="8"/>
        <v>0</v>
      </c>
    </row>
    <row r="59" spans="1:11" s="3" customFormat="1" x14ac:dyDescent="0.25">
      <c r="A59" s="22">
        <f t="shared" si="9"/>
        <v>39</v>
      </c>
      <c r="B59" s="45" t="s">
        <v>67</v>
      </c>
      <c r="C59" s="24" t="s">
        <v>14</v>
      </c>
      <c r="D59" s="24">
        <v>7</v>
      </c>
      <c r="E59" s="24"/>
      <c r="F59" s="24"/>
      <c r="G59" s="26"/>
      <c r="I59" s="27">
        <f t="shared" si="1"/>
        <v>0</v>
      </c>
      <c r="K59" s="3">
        <f t="shared" si="8"/>
        <v>0</v>
      </c>
    </row>
    <row r="60" spans="1:11" s="3" customFormat="1" x14ac:dyDescent="0.25">
      <c r="A60" s="22">
        <f t="shared" si="9"/>
        <v>40</v>
      </c>
      <c r="B60" s="45" t="s">
        <v>68</v>
      </c>
      <c r="C60" s="24" t="s">
        <v>14</v>
      </c>
      <c r="D60" s="24">
        <v>96</v>
      </c>
      <c r="E60" s="24"/>
      <c r="F60" s="24"/>
      <c r="G60" s="26"/>
      <c r="I60" s="27">
        <f t="shared" si="1"/>
        <v>0</v>
      </c>
      <c r="K60" s="3">
        <f t="shared" si="8"/>
        <v>0</v>
      </c>
    </row>
    <row r="61" spans="1:11" s="3" customFormat="1" x14ac:dyDescent="0.25">
      <c r="A61" s="22">
        <f t="shared" si="9"/>
        <v>41</v>
      </c>
      <c r="B61" s="45" t="s">
        <v>69</v>
      </c>
      <c r="C61" s="26" t="s">
        <v>14</v>
      </c>
      <c r="D61" s="24">
        <v>1611</v>
      </c>
      <c r="E61" s="26"/>
      <c r="F61" s="24"/>
      <c r="G61" s="26"/>
      <c r="H61" s="3">
        <v>180</v>
      </c>
      <c r="I61" s="27">
        <f t="shared" si="1"/>
        <v>0</v>
      </c>
      <c r="K61" s="3">
        <f t="shared" si="8"/>
        <v>0</v>
      </c>
    </row>
    <row r="62" spans="1:11" s="3" customFormat="1" x14ac:dyDescent="0.25">
      <c r="A62" s="22">
        <f t="shared" si="9"/>
        <v>42</v>
      </c>
      <c r="B62" s="45" t="s">
        <v>70</v>
      </c>
      <c r="C62" s="26" t="s">
        <v>14</v>
      </c>
      <c r="D62" s="24">
        <v>575</v>
      </c>
      <c r="E62" s="26"/>
      <c r="F62" s="24"/>
      <c r="G62" s="26"/>
      <c r="I62" s="27">
        <f t="shared" si="1"/>
        <v>0</v>
      </c>
      <c r="K62" s="3">
        <f t="shared" si="8"/>
        <v>0</v>
      </c>
    </row>
    <row r="63" spans="1:11" s="3" customFormat="1" x14ac:dyDescent="0.25">
      <c r="A63" s="22">
        <f t="shared" si="9"/>
        <v>43</v>
      </c>
      <c r="B63" s="45" t="s">
        <v>71</v>
      </c>
      <c r="C63" s="24" t="s">
        <v>14</v>
      </c>
      <c r="D63" s="24">
        <v>25</v>
      </c>
      <c r="E63" s="24"/>
      <c r="F63" s="24"/>
      <c r="G63" s="26"/>
      <c r="I63" s="27">
        <f t="shared" si="1"/>
        <v>0</v>
      </c>
      <c r="K63" s="3">
        <f t="shared" si="8"/>
        <v>0</v>
      </c>
    </row>
    <row r="64" spans="1:11" s="3" customFormat="1" ht="20.25" customHeight="1" x14ac:dyDescent="0.25">
      <c r="A64" s="22">
        <f t="shared" si="9"/>
        <v>44</v>
      </c>
      <c r="B64" s="45" t="s">
        <v>72</v>
      </c>
      <c r="C64" s="24" t="s">
        <v>14</v>
      </c>
      <c r="D64" s="24">
        <v>7</v>
      </c>
      <c r="E64" s="24"/>
      <c r="F64" s="24"/>
      <c r="G64" s="26"/>
      <c r="I64" s="27">
        <f t="shared" si="1"/>
        <v>0</v>
      </c>
      <c r="K64" s="3">
        <f t="shared" si="8"/>
        <v>0</v>
      </c>
    </row>
    <row r="65" spans="1:11" s="3" customFormat="1" x14ac:dyDescent="0.25">
      <c r="A65" s="22">
        <f t="shared" si="9"/>
        <v>45</v>
      </c>
      <c r="B65" s="45" t="s">
        <v>73</v>
      </c>
      <c r="C65" s="24" t="s">
        <v>14</v>
      </c>
      <c r="D65" s="24">
        <v>15</v>
      </c>
      <c r="E65" s="24"/>
      <c r="F65" s="24"/>
      <c r="G65" s="26"/>
      <c r="I65" s="27">
        <f t="shared" si="1"/>
        <v>0</v>
      </c>
      <c r="K65" s="3">
        <f t="shared" si="8"/>
        <v>0</v>
      </c>
    </row>
    <row r="66" spans="1:11" s="3" customFormat="1" x14ac:dyDescent="0.25">
      <c r="A66" s="22">
        <f t="shared" si="9"/>
        <v>46</v>
      </c>
      <c r="B66" s="45" t="s">
        <v>74</v>
      </c>
      <c r="C66" s="24" t="s">
        <v>34</v>
      </c>
      <c r="D66" s="24">
        <v>57</v>
      </c>
      <c r="E66" s="24"/>
      <c r="F66" s="24"/>
      <c r="G66" s="26"/>
      <c r="I66" s="27">
        <f t="shared" si="1"/>
        <v>0</v>
      </c>
      <c r="K66" s="3">
        <f t="shared" si="8"/>
        <v>0</v>
      </c>
    </row>
    <row r="67" spans="1:11" s="3" customFormat="1" x14ac:dyDescent="0.25">
      <c r="A67" s="22">
        <f t="shared" si="9"/>
        <v>47</v>
      </c>
      <c r="B67" s="46" t="s">
        <v>75</v>
      </c>
      <c r="C67" s="20" t="s">
        <v>14</v>
      </c>
      <c r="D67" s="24">
        <v>50</v>
      </c>
      <c r="E67" s="24"/>
      <c r="F67" s="24"/>
      <c r="G67" s="26"/>
      <c r="I67" s="27">
        <f t="shared" si="1"/>
        <v>0</v>
      </c>
      <c r="K67" s="3">
        <f t="shared" si="8"/>
        <v>0</v>
      </c>
    </row>
    <row r="68" spans="1:11" s="3" customFormat="1" x14ac:dyDescent="0.25">
      <c r="A68" s="22"/>
      <c r="B68" s="43" t="s">
        <v>76</v>
      </c>
      <c r="C68" s="24"/>
      <c r="D68" s="24"/>
      <c r="E68" s="24"/>
      <c r="F68" s="24"/>
      <c r="G68" s="26"/>
      <c r="I68" s="27">
        <f t="shared" si="1"/>
        <v>0</v>
      </c>
    </row>
    <row r="69" spans="1:11" s="3" customFormat="1" x14ac:dyDescent="0.25">
      <c r="A69" s="22">
        <f>+A67+1</f>
        <v>48</v>
      </c>
      <c r="B69" s="45" t="s">
        <v>77</v>
      </c>
      <c r="C69" s="20" t="s">
        <v>14</v>
      </c>
      <c r="D69" s="24">
        <v>337</v>
      </c>
      <c r="E69" s="20"/>
      <c r="F69" s="31"/>
      <c r="G69" s="26"/>
      <c r="H69" s="3">
        <v>190</v>
      </c>
      <c r="I69" s="27">
        <f t="shared" si="1"/>
        <v>0</v>
      </c>
      <c r="K69" s="3">
        <f t="shared" ref="K69:K70" si="10">+D69*E69</f>
        <v>0</v>
      </c>
    </row>
    <row r="70" spans="1:11" s="3" customFormat="1" ht="16.5" thickBot="1" x14ac:dyDescent="0.3">
      <c r="A70" s="22">
        <f>+A69+1</f>
        <v>49</v>
      </c>
      <c r="B70" s="47" t="s">
        <v>78</v>
      </c>
      <c r="C70" s="20" t="s">
        <v>79</v>
      </c>
      <c r="D70" s="24">
        <v>1</v>
      </c>
      <c r="E70" s="20"/>
      <c r="F70" s="31"/>
      <c r="G70" s="26"/>
      <c r="I70" s="27">
        <f t="shared" si="1"/>
        <v>0</v>
      </c>
      <c r="K70" s="3">
        <f t="shared" si="10"/>
        <v>0</v>
      </c>
    </row>
    <row r="71" spans="1:11" s="3" customFormat="1" ht="27" customHeight="1" thickTop="1" thickBot="1" x14ac:dyDescent="0.3">
      <c r="A71" s="38"/>
      <c r="B71" s="48" t="s">
        <v>80</v>
      </c>
      <c r="C71" s="40"/>
      <c r="D71" s="40"/>
      <c r="E71" s="40"/>
      <c r="F71" s="41"/>
      <c r="G71" s="42"/>
      <c r="I71" s="27">
        <f>SUM(I54:I70)</f>
        <v>0</v>
      </c>
    </row>
    <row r="72" spans="1:11" s="3" customFormat="1" ht="16.5" thickTop="1" x14ac:dyDescent="0.25">
      <c r="A72" s="22"/>
      <c r="B72" s="43" t="s">
        <v>81</v>
      </c>
      <c r="C72" s="20"/>
      <c r="D72" s="20"/>
      <c r="E72" s="20"/>
      <c r="F72" s="24"/>
      <c r="G72" s="49"/>
      <c r="I72" s="27">
        <f t="shared" si="1"/>
        <v>0</v>
      </c>
    </row>
    <row r="73" spans="1:11" s="3" customFormat="1" x14ac:dyDescent="0.25">
      <c r="A73" s="22"/>
      <c r="B73" s="43" t="s">
        <v>82</v>
      </c>
      <c r="C73" s="20"/>
      <c r="D73" s="20"/>
      <c r="E73" s="20"/>
      <c r="F73" s="24"/>
      <c r="G73" s="49"/>
      <c r="I73" s="27">
        <f t="shared" si="1"/>
        <v>0</v>
      </c>
    </row>
    <row r="74" spans="1:11" s="3" customFormat="1" x14ac:dyDescent="0.25">
      <c r="A74" s="22">
        <f>+A70+1</f>
        <v>50</v>
      </c>
      <c r="B74" s="50" t="s">
        <v>83</v>
      </c>
      <c r="C74" s="20" t="s">
        <v>14</v>
      </c>
      <c r="D74" s="24">
        <v>21</v>
      </c>
      <c r="E74" s="20"/>
      <c r="F74" s="24"/>
      <c r="G74" s="26"/>
      <c r="I74" s="27">
        <f t="shared" si="1"/>
        <v>0</v>
      </c>
      <c r="K74" s="3">
        <f t="shared" ref="K74:K79" si="11">+D74*E74</f>
        <v>0</v>
      </c>
    </row>
    <row r="75" spans="1:11" s="3" customFormat="1" x14ac:dyDescent="0.25">
      <c r="A75" s="22">
        <f>+A74+1</f>
        <v>51</v>
      </c>
      <c r="B75" s="45" t="s">
        <v>84</v>
      </c>
      <c r="C75" s="20" t="s">
        <v>14</v>
      </c>
      <c r="D75" s="24">
        <v>30</v>
      </c>
      <c r="E75" s="20"/>
      <c r="F75" s="24"/>
      <c r="G75" s="26"/>
      <c r="I75" s="27">
        <f t="shared" si="1"/>
        <v>0</v>
      </c>
      <c r="K75" s="3">
        <f t="shared" si="11"/>
        <v>0</v>
      </c>
    </row>
    <row r="76" spans="1:11" s="55" customFormat="1" x14ac:dyDescent="0.25">
      <c r="A76" s="22">
        <f t="shared" ref="A76:A79" si="12">+A75+1</f>
        <v>52</v>
      </c>
      <c r="B76" s="51" t="s">
        <v>85</v>
      </c>
      <c r="C76" s="52" t="s">
        <v>14</v>
      </c>
      <c r="D76" s="53">
        <v>4</v>
      </c>
      <c r="E76" s="52"/>
      <c r="F76" s="53"/>
      <c r="G76" s="54"/>
      <c r="H76" s="55">
        <v>750</v>
      </c>
      <c r="I76" s="56">
        <f t="shared" ref="I76:I144" si="13">+D76*E76</f>
        <v>0</v>
      </c>
      <c r="K76" s="3">
        <f t="shared" si="11"/>
        <v>0</v>
      </c>
    </row>
    <row r="77" spans="1:11" s="55" customFormat="1" x14ac:dyDescent="0.25">
      <c r="A77" s="22">
        <f t="shared" si="12"/>
        <v>53</v>
      </c>
      <c r="B77" s="51" t="s">
        <v>86</v>
      </c>
      <c r="C77" s="26" t="s">
        <v>3</v>
      </c>
      <c r="D77" s="53">
        <v>3</v>
      </c>
      <c r="E77" s="52"/>
      <c r="F77" s="53"/>
      <c r="G77" s="54"/>
      <c r="I77" s="56">
        <f t="shared" si="13"/>
        <v>0</v>
      </c>
      <c r="K77" s="3">
        <f t="shared" si="11"/>
        <v>0</v>
      </c>
    </row>
    <row r="78" spans="1:11" s="3" customFormat="1" x14ac:dyDescent="0.25">
      <c r="A78" s="22">
        <f t="shared" si="12"/>
        <v>54</v>
      </c>
      <c r="B78" s="45" t="s">
        <v>87</v>
      </c>
      <c r="C78" s="20" t="s">
        <v>14</v>
      </c>
      <c r="D78" s="24">
        <v>14</v>
      </c>
      <c r="E78" s="20"/>
      <c r="F78" s="24"/>
      <c r="G78" s="26"/>
      <c r="I78" s="27">
        <f t="shared" si="13"/>
        <v>0</v>
      </c>
      <c r="K78" s="3">
        <f t="shared" si="11"/>
        <v>0</v>
      </c>
    </row>
    <row r="79" spans="1:11" s="3" customFormat="1" x14ac:dyDescent="0.25">
      <c r="A79" s="22">
        <f t="shared" si="12"/>
        <v>55</v>
      </c>
      <c r="B79" s="45" t="s">
        <v>88</v>
      </c>
      <c r="C79" s="20" t="s">
        <v>14</v>
      </c>
      <c r="D79" s="24">
        <v>40</v>
      </c>
      <c r="E79" s="20"/>
      <c r="F79" s="24"/>
      <c r="G79" s="26"/>
      <c r="I79" s="27">
        <f t="shared" si="13"/>
        <v>0</v>
      </c>
      <c r="K79" s="3">
        <f t="shared" si="11"/>
        <v>0</v>
      </c>
    </row>
    <row r="80" spans="1:11" s="3" customFormat="1" x14ac:dyDescent="0.25">
      <c r="A80" s="57"/>
      <c r="B80" s="43" t="s">
        <v>89</v>
      </c>
      <c r="C80" s="20"/>
      <c r="D80" s="24"/>
      <c r="E80" s="20"/>
      <c r="F80" s="24"/>
      <c r="G80" s="26"/>
      <c r="I80" s="27">
        <f t="shared" si="13"/>
        <v>0</v>
      </c>
    </row>
    <row r="81" spans="1:15" s="3" customFormat="1" x14ac:dyDescent="0.25">
      <c r="A81" s="22">
        <f>+A79+1</f>
        <v>56</v>
      </c>
      <c r="B81" s="45" t="s">
        <v>90</v>
      </c>
      <c r="C81" s="20" t="s">
        <v>14</v>
      </c>
      <c r="D81" s="24">
        <v>146</v>
      </c>
      <c r="E81" s="20"/>
      <c r="F81" s="24"/>
      <c r="G81" s="26"/>
      <c r="I81" s="27">
        <f t="shared" si="13"/>
        <v>0</v>
      </c>
      <c r="K81" s="3">
        <f t="shared" ref="K81:K85" si="14">+D81*E81</f>
        <v>0</v>
      </c>
    </row>
    <row r="82" spans="1:15" s="3" customFormat="1" x14ac:dyDescent="0.25">
      <c r="A82" s="22">
        <f>+A81+1</f>
        <v>57</v>
      </c>
      <c r="B82" s="45" t="s">
        <v>91</v>
      </c>
      <c r="C82" s="20" t="s">
        <v>14</v>
      </c>
      <c r="D82" s="24">
        <v>58</v>
      </c>
      <c r="E82" s="20"/>
      <c r="F82" s="24"/>
      <c r="G82" s="26"/>
      <c r="H82" s="58"/>
      <c r="I82" s="27">
        <f t="shared" si="13"/>
        <v>0</v>
      </c>
      <c r="K82" s="3">
        <f t="shared" si="14"/>
        <v>0</v>
      </c>
    </row>
    <row r="83" spans="1:15" s="3" customFormat="1" x14ac:dyDescent="0.25">
      <c r="A83" s="22">
        <f t="shared" ref="A83:A84" si="15">+A82+1</f>
        <v>58</v>
      </c>
      <c r="B83" s="45" t="s">
        <v>92</v>
      </c>
      <c r="C83" s="20" t="s">
        <v>14</v>
      </c>
      <c r="D83" s="24">
        <v>17</v>
      </c>
      <c r="E83" s="20"/>
      <c r="F83" s="24"/>
      <c r="G83" s="26"/>
      <c r="H83" s="58"/>
      <c r="I83" s="27">
        <f t="shared" si="13"/>
        <v>0</v>
      </c>
      <c r="K83" s="3">
        <f t="shared" si="14"/>
        <v>0</v>
      </c>
    </row>
    <row r="84" spans="1:15" s="3" customFormat="1" x14ac:dyDescent="0.25">
      <c r="A84" s="22">
        <f t="shared" si="15"/>
        <v>59</v>
      </c>
      <c r="B84" s="45" t="s">
        <v>93</v>
      </c>
      <c r="C84" s="20" t="s">
        <v>14</v>
      </c>
      <c r="D84" s="24">
        <v>45</v>
      </c>
      <c r="E84" s="20"/>
      <c r="F84" s="24"/>
      <c r="G84" s="26"/>
      <c r="H84" s="58"/>
      <c r="I84" s="27">
        <f t="shared" si="13"/>
        <v>0</v>
      </c>
      <c r="K84" s="3">
        <f t="shared" si="14"/>
        <v>0</v>
      </c>
    </row>
    <row r="85" spans="1:15" s="3" customFormat="1" x14ac:dyDescent="0.25">
      <c r="A85" s="22">
        <f>+A84+1</f>
        <v>60</v>
      </c>
      <c r="B85" s="45" t="s">
        <v>94</v>
      </c>
      <c r="C85" s="20" t="s">
        <v>14</v>
      </c>
      <c r="D85" s="24">
        <v>259</v>
      </c>
      <c r="E85" s="20"/>
      <c r="F85" s="24"/>
      <c r="G85" s="26"/>
      <c r="H85" s="58"/>
      <c r="I85" s="27">
        <f t="shared" si="13"/>
        <v>0</v>
      </c>
      <c r="K85" s="3">
        <f t="shared" si="14"/>
        <v>0</v>
      </c>
    </row>
    <row r="86" spans="1:15" s="3" customFormat="1" x14ac:dyDescent="0.25">
      <c r="A86" s="57"/>
      <c r="B86" s="43" t="s">
        <v>95</v>
      </c>
      <c r="C86" s="20"/>
      <c r="D86" s="24"/>
      <c r="E86" s="20"/>
      <c r="F86" s="24"/>
      <c r="G86" s="26"/>
      <c r="H86" s="58"/>
      <c r="I86" s="27">
        <f t="shared" si="13"/>
        <v>0</v>
      </c>
    </row>
    <row r="87" spans="1:15" s="3" customFormat="1" x14ac:dyDescent="0.25">
      <c r="A87" s="22">
        <f>+A85+1</f>
        <v>61</v>
      </c>
      <c r="B87" s="45" t="s">
        <v>96</v>
      </c>
      <c r="C87" s="20" t="s">
        <v>14</v>
      </c>
      <c r="D87" s="24">
        <v>11</v>
      </c>
      <c r="E87" s="20"/>
      <c r="F87" s="24"/>
      <c r="G87" s="26"/>
      <c r="H87" s="58"/>
      <c r="I87" s="27">
        <f t="shared" si="13"/>
        <v>0</v>
      </c>
      <c r="K87" s="3">
        <f t="shared" ref="K87:K94" si="16">+D87*E87</f>
        <v>0</v>
      </c>
    </row>
    <row r="88" spans="1:15" s="3" customFormat="1" ht="47.25" x14ac:dyDescent="0.25">
      <c r="A88" s="22">
        <f>+A87+1</f>
        <v>62</v>
      </c>
      <c r="B88" s="46" t="s">
        <v>97</v>
      </c>
      <c r="C88" s="26" t="s">
        <v>3</v>
      </c>
      <c r="D88" s="24">
        <v>1</v>
      </c>
      <c r="E88" s="20"/>
      <c r="F88" s="24"/>
      <c r="G88" s="26"/>
      <c r="H88" s="58"/>
      <c r="I88" s="27">
        <f t="shared" si="13"/>
        <v>0</v>
      </c>
      <c r="K88" s="3">
        <f t="shared" si="16"/>
        <v>0</v>
      </c>
    </row>
    <row r="89" spans="1:15" s="3" customFormat="1" x14ac:dyDescent="0.25">
      <c r="A89" s="22">
        <f t="shared" ref="A89:A94" si="17">+A88+1</f>
        <v>63</v>
      </c>
      <c r="B89" s="45" t="s">
        <v>98</v>
      </c>
      <c r="C89" s="20" t="s">
        <v>99</v>
      </c>
      <c r="D89" s="24">
        <v>100</v>
      </c>
      <c r="E89" s="20"/>
      <c r="F89" s="24"/>
      <c r="G89" s="26"/>
      <c r="H89" s="58">
        <v>400</v>
      </c>
      <c r="I89" s="27">
        <f t="shared" si="13"/>
        <v>0</v>
      </c>
      <c r="K89" s="3">
        <f t="shared" si="16"/>
        <v>0</v>
      </c>
    </row>
    <row r="90" spans="1:15" s="3" customFormat="1" x14ac:dyDescent="0.25">
      <c r="A90" s="22">
        <f t="shared" si="17"/>
        <v>64</v>
      </c>
      <c r="B90" s="45" t="s">
        <v>100</v>
      </c>
      <c r="C90" s="20" t="s">
        <v>14</v>
      </c>
      <c r="D90" s="24">
        <v>39</v>
      </c>
      <c r="E90" s="20"/>
      <c r="F90" s="24"/>
      <c r="G90" s="26"/>
      <c r="H90" s="58"/>
      <c r="I90" s="27">
        <f t="shared" si="13"/>
        <v>0</v>
      </c>
      <c r="K90" s="3">
        <f t="shared" si="16"/>
        <v>0</v>
      </c>
    </row>
    <row r="91" spans="1:15" s="3" customFormat="1" x14ac:dyDescent="0.25">
      <c r="A91" s="22">
        <f t="shared" si="17"/>
        <v>65</v>
      </c>
      <c r="B91" s="45" t="s">
        <v>101</v>
      </c>
      <c r="C91" s="20" t="s">
        <v>14</v>
      </c>
      <c r="D91" s="24">
        <v>11</v>
      </c>
      <c r="E91" s="20"/>
      <c r="F91" s="31"/>
      <c r="G91" s="26"/>
      <c r="H91" s="58"/>
      <c r="I91" s="27">
        <f t="shared" si="13"/>
        <v>0</v>
      </c>
      <c r="K91" s="3">
        <f t="shared" si="16"/>
        <v>0</v>
      </c>
    </row>
    <row r="92" spans="1:15" s="3" customFormat="1" x14ac:dyDescent="0.25">
      <c r="A92" s="22">
        <f t="shared" si="17"/>
        <v>66</v>
      </c>
      <c r="B92" s="45" t="s">
        <v>102</v>
      </c>
      <c r="C92" s="20" t="s">
        <v>14</v>
      </c>
      <c r="D92" s="24">
        <v>5</v>
      </c>
      <c r="E92" s="20"/>
      <c r="F92" s="31"/>
      <c r="G92" s="26"/>
      <c r="H92" s="58"/>
      <c r="I92" s="27"/>
      <c r="K92" s="3">
        <f t="shared" si="16"/>
        <v>0</v>
      </c>
    </row>
    <row r="93" spans="1:15" s="3" customFormat="1" x14ac:dyDescent="0.25">
      <c r="A93" s="22">
        <f t="shared" si="17"/>
        <v>67</v>
      </c>
      <c r="B93" s="45" t="s">
        <v>103</v>
      </c>
      <c r="C93" s="20" t="s">
        <v>14</v>
      </c>
      <c r="D93" s="24">
        <v>5</v>
      </c>
      <c r="E93" s="20"/>
      <c r="F93" s="31"/>
      <c r="G93" s="26"/>
      <c r="H93" s="58"/>
      <c r="I93" s="27"/>
      <c r="K93" s="3">
        <f t="shared" si="16"/>
        <v>0</v>
      </c>
    </row>
    <row r="94" spans="1:15" s="3" customFormat="1" ht="16.5" thickBot="1" x14ac:dyDescent="0.3">
      <c r="A94" s="22">
        <f t="shared" si="17"/>
        <v>68</v>
      </c>
      <c r="B94" s="59" t="s">
        <v>104</v>
      </c>
      <c r="C94" s="20" t="s">
        <v>34</v>
      </c>
      <c r="D94" s="24">
        <v>13</v>
      </c>
      <c r="E94" s="20"/>
      <c r="F94" s="31"/>
      <c r="G94" s="26"/>
      <c r="H94" s="58"/>
      <c r="I94" s="27"/>
      <c r="K94" s="3">
        <f t="shared" si="16"/>
        <v>0</v>
      </c>
    </row>
    <row r="95" spans="1:15" s="3" customFormat="1" ht="17.25" thickTop="1" thickBot="1" x14ac:dyDescent="0.3">
      <c r="A95" s="38"/>
      <c r="B95" s="39" t="s">
        <v>105</v>
      </c>
      <c r="C95" s="40"/>
      <c r="D95" s="40"/>
      <c r="E95" s="40"/>
      <c r="F95" s="41"/>
      <c r="G95" s="42"/>
      <c r="H95" s="58"/>
      <c r="I95" s="27">
        <f>SUM(I72:I91)</f>
        <v>0</v>
      </c>
    </row>
    <row r="96" spans="1:15" s="3" customFormat="1" ht="16.5" thickTop="1" x14ac:dyDescent="0.25">
      <c r="A96" s="60"/>
      <c r="B96" s="61" t="s">
        <v>106</v>
      </c>
      <c r="C96" s="20"/>
      <c r="D96" s="20"/>
      <c r="E96" s="20"/>
      <c r="F96" s="31"/>
      <c r="G96" s="26"/>
      <c r="H96" s="58"/>
      <c r="I96" s="27">
        <f t="shared" si="13"/>
        <v>0</v>
      </c>
      <c r="L96" s="62"/>
      <c r="M96" s="62"/>
      <c r="N96" s="62"/>
      <c r="O96" s="62"/>
    </row>
    <row r="97" spans="1:15" s="58" customFormat="1" x14ac:dyDescent="0.25">
      <c r="A97" s="60">
        <f>+A94+1</f>
        <v>69</v>
      </c>
      <c r="B97" s="23" t="s">
        <v>107</v>
      </c>
      <c r="C97" s="26" t="s">
        <v>108</v>
      </c>
      <c r="D97" s="24">
        <v>1</v>
      </c>
      <c r="E97" s="24"/>
      <c r="F97" s="26"/>
      <c r="G97" s="26"/>
      <c r="I97" s="27">
        <f t="shared" si="13"/>
        <v>0</v>
      </c>
      <c r="K97" s="3">
        <f t="shared" ref="K97" si="18">+D97*E97</f>
        <v>0</v>
      </c>
      <c r="L97" s="63"/>
      <c r="M97" s="63"/>
      <c r="N97" s="63"/>
      <c r="O97" s="63"/>
    </row>
    <row r="98" spans="1:15" s="68" customFormat="1" x14ac:dyDescent="0.25">
      <c r="A98" s="64">
        <f>+A97+1</f>
        <v>70</v>
      </c>
      <c r="B98" s="65" t="s">
        <v>109</v>
      </c>
      <c r="C98" s="66"/>
      <c r="D98" s="67"/>
      <c r="E98" s="67"/>
      <c r="F98" s="66"/>
      <c r="G98" s="66"/>
      <c r="I98" s="27">
        <f t="shared" si="13"/>
        <v>0</v>
      </c>
      <c r="L98" s="69"/>
      <c r="M98" s="69"/>
      <c r="N98" s="69"/>
      <c r="O98" s="69"/>
    </row>
    <row r="99" spans="1:15" s="58" customFormat="1" x14ac:dyDescent="0.25">
      <c r="A99" s="60" t="s">
        <v>110</v>
      </c>
      <c r="B99" s="23" t="s">
        <v>111</v>
      </c>
      <c r="C99" s="26" t="s">
        <v>3</v>
      </c>
      <c r="D99" s="24">
        <v>1</v>
      </c>
      <c r="E99" s="24"/>
      <c r="F99" s="26"/>
      <c r="G99" s="26"/>
      <c r="I99" s="27">
        <f t="shared" si="13"/>
        <v>0</v>
      </c>
      <c r="K99" s="3">
        <f t="shared" ref="K99:K100" si="19">+D99*E99</f>
        <v>0</v>
      </c>
      <c r="L99" s="63"/>
      <c r="M99" s="63"/>
      <c r="N99" s="63"/>
      <c r="O99" s="63"/>
    </row>
    <row r="100" spans="1:15" s="58" customFormat="1" x14ac:dyDescent="0.25">
      <c r="A100" s="60" t="s">
        <v>112</v>
      </c>
      <c r="B100" s="23" t="s">
        <v>113</v>
      </c>
      <c r="C100" s="26" t="s">
        <v>3</v>
      </c>
      <c r="D100" s="24">
        <v>1</v>
      </c>
      <c r="E100" s="24"/>
      <c r="F100" s="26"/>
      <c r="G100" s="26"/>
      <c r="I100" s="27">
        <f t="shared" si="13"/>
        <v>0</v>
      </c>
      <c r="K100" s="3">
        <f t="shared" si="19"/>
        <v>0</v>
      </c>
      <c r="L100" s="63"/>
      <c r="M100" s="63"/>
      <c r="N100" s="63"/>
      <c r="O100" s="63"/>
    </row>
    <row r="101" spans="1:15" s="58" customFormat="1" x14ac:dyDescent="0.25">
      <c r="A101" s="60">
        <f>+A98+1</f>
        <v>71</v>
      </c>
      <c r="B101" s="23" t="s">
        <v>114</v>
      </c>
      <c r="C101" s="26"/>
      <c r="D101" s="24"/>
      <c r="E101" s="24"/>
      <c r="F101" s="26"/>
      <c r="G101" s="26"/>
      <c r="I101" s="27">
        <f t="shared" si="13"/>
        <v>0</v>
      </c>
      <c r="L101" s="63"/>
      <c r="M101" s="63"/>
      <c r="N101" s="63"/>
      <c r="O101" s="63"/>
    </row>
    <row r="102" spans="1:15" s="58" customFormat="1" x14ac:dyDescent="0.25">
      <c r="A102" s="60" t="s">
        <v>110</v>
      </c>
      <c r="B102" s="23" t="s">
        <v>115</v>
      </c>
      <c r="C102" s="26" t="s">
        <v>34</v>
      </c>
      <c r="D102" s="24">
        <v>27</v>
      </c>
      <c r="E102" s="24"/>
      <c r="F102" s="26"/>
      <c r="G102" s="26"/>
      <c r="I102" s="27">
        <f t="shared" si="13"/>
        <v>0</v>
      </c>
      <c r="K102" s="3">
        <f t="shared" ref="K102:K107" si="20">+D102*E102</f>
        <v>0</v>
      </c>
      <c r="L102" s="63"/>
      <c r="M102" s="63"/>
      <c r="N102" s="63"/>
      <c r="O102" s="63"/>
    </row>
    <row r="103" spans="1:15" s="58" customFormat="1" x14ac:dyDescent="0.25">
      <c r="A103" s="60" t="s">
        <v>112</v>
      </c>
      <c r="B103" s="23" t="s">
        <v>116</v>
      </c>
      <c r="C103" s="26" t="s">
        <v>34</v>
      </c>
      <c r="D103" s="24">
        <v>92</v>
      </c>
      <c r="E103" s="24"/>
      <c r="F103" s="26"/>
      <c r="G103" s="26"/>
      <c r="I103" s="27">
        <f t="shared" si="13"/>
        <v>0</v>
      </c>
      <c r="K103" s="3">
        <f t="shared" si="20"/>
        <v>0</v>
      </c>
      <c r="L103" s="63"/>
      <c r="M103" s="63"/>
      <c r="N103" s="63"/>
      <c r="O103" s="63"/>
    </row>
    <row r="104" spans="1:15" s="58" customFormat="1" x14ac:dyDescent="0.25">
      <c r="A104" s="60" t="s">
        <v>117</v>
      </c>
      <c r="B104" s="23" t="s">
        <v>118</v>
      </c>
      <c r="C104" s="26" t="s">
        <v>34</v>
      </c>
      <c r="D104" s="24">
        <v>55</v>
      </c>
      <c r="E104" s="24"/>
      <c r="F104" s="26"/>
      <c r="G104" s="26"/>
      <c r="I104" s="27">
        <f t="shared" si="13"/>
        <v>0</v>
      </c>
      <c r="K104" s="3">
        <f t="shared" si="20"/>
        <v>0</v>
      </c>
      <c r="L104" s="63"/>
      <c r="M104" s="63"/>
      <c r="N104" s="63"/>
      <c r="O104" s="63"/>
    </row>
    <row r="105" spans="1:15" s="58" customFormat="1" x14ac:dyDescent="0.25">
      <c r="A105" s="60">
        <f>+A101+1</f>
        <v>72</v>
      </c>
      <c r="B105" s="23" t="s">
        <v>119</v>
      </c>
      <c r="C105" s="26" t="s">
        <v>3</v>
      </c>
      <c r="D105" s="24">
        <v>4</v>
      </c>
      <c r="E105" s="24"/>
      <c r="F105" s="26"/>
      <c r="G105" s="26"/>
      <c r="I105" s="27">
        <f t="shared" si="13"/>
        <v>0</v>
      </c>
      <c r="K105" s="3">
        <f t="shared" si="20"/>
        <v>0</v>
      </c>
      <c r="L105" s="63"/>
      <c r="M105" s="63"/>
      <c r="N105" s="63"/>
      <c r="O105" s="63"/>
    </row>
    <row r="106" spans="1:15" s="58" customFormat="1" x14ac:dyDescent="0.25">
      <c r="A106" s="60">
        <f>+A105+1</f>
        <v>73</v>
      </c>
      <c r="B106" s="23" t="s">
        <v>120</v>
      </c>
      <c r="C106" s="26" t="s">
        <v>3</v>
      </c>
      <c r="D106" s="24">
        <v>15</v>
      </c>
      <c r="E106" s="24"/>
      <c r="F106" s="26"/>
      <c r="G106" s="26"/>
      <c r="I106" s="27">
        <f t="shared" si="13"/>
        <v>0</v>
      </c>
      <c r="K106" s="3">
        <f t="shared" si="20"/>
        <v>0</v>
      </c>
      <c r="L106" s="63"/>
      <c r="M106" s="63"/>
      <c r="N106" s="63"/>
      <c r="O106" s="63"/>
    </row>
    <row r="107" spans="1:15" s="58" customFormat="1" x14ac:dyDescent="0.25">
      <c r="A107" s="60">
        <f>+A106+1</f>
        <v>74</v>
      </c>
      <c r="B107" s="23" t="s">
        <v>121</v>
      </c>
      <c r="C107" s="26" t="s">
        <v>3</v>
      </c>
      <c r="D107" s="24">
        <v>17</v>
      </c>
      <c r="E107" s="24"/>
      <c r="F107" s="26"/>
      <c r="G107" s="26"/>
      <c r="I107" s="27">
        <f t="shared" si="13"/>
        <v>0</v>
      </c>
      <c r="K107" s="3">
        <f t="shared" si="20"/>
        <v>0</v>
      </c>
      <c r="L107" s="63"/>
      <c r="M107" s="63"/>
      <c r="N107" s="63"/>
      <c r="O107" s="63"/>
    </row>
    <row r="108" spans="1:15" s="58" customFormat="1" x14ac:dyDescent="0.25">
      <c r="A108" s="60"/>
      <c r="B108" s="61" t="s">
        <v>122</v>
      </c>
      <c r="C108" s="26"/>
      <c r="D108" s="24"/>
      <c r="E108" s="24"/>
      <c r="F108" s="26"/>
      <c r="G108" s="26"/>
      <c r="I108" s="27">
        <f t="shared" si="13"/>
        <v>0</v>
      </c>
      <c r="L108" s="63"/>
      <c r="M108" s="63"/>
      <c r="N108" s="63"/>
      <c r="O108" s="63"/>
    </row>
    <row r="109" spans="1:15" s="58" customFormat="1" x14ac:dyDescent="0.25">
      <c r="A109" s="60">
        <f>+A107+1</f>
        <v>75</v>
      </c>
      <c r="B109" s="23" t="s">
        <v>123</v>
      </c>
      <c r="C109" s="26"/>
      <c r="D109" s="24"/>
      <c r="E109" s="24"/>
      <c r="F109" s="26"/>
      <c r="G109" s="26"/>
      <c r="I109" s="27">
        <f t="shared" si="13"/>
        <v>0</v>
      </c>
      <c r="L109" s="63"/>
      <c r="M109" s="63"/>
      <c r="N109" s="63"/>
      <c r="O109" s="63"/>
    </row>
    <row r="110" spans="1:15" s="58" customFormat="1" x14ac:dyDescent="0.25">
      <c r="A110" s="60" t="s">
        <v>110</v>
      </c>
      <c r="B110" s="23" t="s">
        <v>124</v>
      </c>
      <c r="C110" s="26" t="s">
        <v>34</v>
      </c>
      <c r="D110" s="24">
        <v>47</v>
      </c>
      <c r="E110" s="24"/>
      <c r="F110" s="26"/>
      <c r="G110" s="26"/>
      <c r="I110" s="27">
        <f t="shared" si="13"/>
        <v>0</v>
      </c>
      <c r="K110" s="3">
        <f t="shared" ref="K110:K114" si="21">+D110*E110</f>
        <v>0</v>
      </c>
      <c r="L110" s="63"/>
      <c r="M110" s="63"/>
      <c r="N110" s="63"/>
      <c r="O110" s="63"/>
    </row>
    <row r="111" spans="1:15" s="73" customFormat="1" x14ac:dyDescent="0.25">
      <c r="A111" s="70" t="s">
        <v>117</v>
      </c>
      <c r="B111" s="71" t="s">
        <v>125</v>
      </c>
      <c r="C111" s="72" t="s">
        <v>34</v>
      </c>
      <c r="D111" s="72">
        <v>27</v>
      </c>
      <c r="E111" s="24"/>
      <c r="F111" s="72"/>
      <c r="G111" s="26"/>
      <c r="I111" s="27">
        <f t="shared" si="13"/>
        <v>0</v>
      </c>
      <c r="K111" s="3">
        <f t="shared" si="21"/>
        <v>0</v>
      </c>
      <c r="L111" s="74"/>
      <c r="M111" s="74"/>
      <c r="N111" s="74"/>
      <c r="O111" s="74"/>
    </row>
    <row r="112" spans="1:15" s="73" customFormat="1" x14ac:dyDescent="0.25">
      <c r="A112" s="70" t="s">
        <v>126</v>
      </c>
      <c r="B112" s="71" t="s">
        <v>127</v>
      </c>
      <c r="C112" s="72" t="s">
        <v>34</v>
      </c>
      <c r="D112" s="72">
        <v>50</v>
      </c>
      <c r="E112" s="24"/>
      <c r="F112" s="72"/>
      <c r="G112" s="26"/>
      <c r="I112" s="27">
        <f t="shared" si="13"/>
        <v>0</v>
      </c>
      <c r="K112" s="3">
        <f t="shared" si="21"/>
        <v>0</v>
      </c>
      <c r="L112" s="74"/>
      <c r="M112" s="74"/>
      <c r="N112" s="74"/>
      <c r="O112" s="74"/>
    </row>
    <row r="113" spans="1:15" s="73" customFormat="1" x14ac:dyDescent="0.25">
      <c r="A113" s="70" t="s">
        <v>128</v>
      </c>
      <c r="B113" s="71" t="s">
        <v>129</v>
      </c>
      <c r="C113" s="72" t="s">
        <v>34</v>
      </c>
      <c r="D113" s="72">
        <v>35</v>
      </c>
      <c r="E113" s="24"/>
      <c r="F113" s="72"/>
      <c r="G113" s="26"/>
      <c r="I113" s="27">
        <f t="shared" si="13"/>
        <v>0</v>
      </c>
      <c r="K113" s="3">
        <f t="shared" si="21"/>
        <v>0</v>
      </c>
      <c r="L113" s="74"/>
      <c r="M113" s="74"/>
      <c r="N113" s="74"/>
      <c r="O113" s="74"/>
    </row>
    <row r="114" spans="1:15" s="73" customFormat="1" x14ac:dyDescent="0.25">
      <c r="A114" s="70" t="s">
        <v>130</v>
      </c>
      <c r="B114" s="71" t="s">
        <v>131</v>
      </c>
      <c r="C114" s="72" t="s">
        <v>34</v>
      </c>
      <c r="D114" s="72">
        <v>55</v>
      </c>
      <c r="E114" s="24"/>
      <c r="F114" s="72"/>
      <c r="G114" s="26"/>
      <c r="I114" s="27">
        <f t="shared" si="13"/>
        <v>0</v>
      </c>
      <c r="K114" s="3">
        <f t="shared" si="21"/>
        <v>0</v>
      </c>
      <c r="L114" s="74"/>
      <c r="M114" s="74"/>
      <c r="N114" s="74"/>
      <c r="O114" s="74"/>
    </row>
    <row r="115" spans="1:15" s="73" customFormat="1" x14ac:dyDescent="0.25">
      <c r="A115" s="60">
        <f>+A109+1</f>
        <v>76</v>
      </c>
      <c r="B115" s="71" t="s">
        <v>132</v>
      </c>
      <c r="C115" s="72"/>
      <c r="D115" s="72"/>
      <c r="E115" s="24"/>
      <c r="F115" s="72"/>
      <c r="G115" s="26"/>
      <c r="I115" s="27">
        <f t="shared" si="13"/>
        <v>0</v>
      </c>
      <c r="L115" s="74"/>
      <c r="M115" s="74"/>
      <c r="N115" s="74"/>
      <c r="O115" s="74"/>
    </row>
    <row r="116" spans="1:15" s="58" customFormat="1" x14ac:dyDescent="0.25">
      <c r="A116" s="60" t="s">
        <v>110</v>
      </c>
      <c r="B116" s="23" t="s">
        <v>133</v>
      </c>
      <c r="C116" s="26" t="s">
        <v>34</v>
      </c>
      <c r="D116" s="24">
        <v>150</v>
      </c>
      <c r="E116" s="24"/>
      <c r="F116" s="26"/>
      <c r="G116" s="26"/>
      <c r="I116" s="27">
        <f t="shared" si="13"/>
        <v>0</v>
      </c>
      <c r="K116" s="3">
        <f t="shared" ref="K116:K119" si="22">+D116*E116</f>
        <v>0</v>
      </c>
      <c r="L116" s="63"/>
      <c r="M116" s="63"/>
      <c r="N116" s="63"/>
      <c r="O116" s="63"/>
    </row>
    <row r="117" spans="1:15" s="58" customFormat="1" x14ac:dyDescent="0.25">
      <c r="A117" s="60" t="s">
        <v>112</v>
      </c>
      <c r="B117" s="23" t="s">
        <v>134</v>
      </c>
      <c r="C117" s="26" t="s">
        <v>34</v>
      </c>
      <c r="D117" s="24">
        <v>15</v>
      </c>
      <c r="E117" s="24"/>
      <c r="F117" s="26"/>
      <c r="G117" s="26"/>
      <c r="I117" s="27">
        <f t="shared" si="13"/>
        <v>0</v>
      </c>
      <c r="K117" s="3">
        <f t="shared" si="22"/>
        <v>0</v>
      </c>
      <c r="L117" s="63"/>
      <c r="M117" s="63"/>
      <c r="N117" s="63"/>
      <c r="O117" s="63"/>
    </row>
    <row r="118" spans="1:15" s="58" customFormat="1" x14ac:dyDescent="0.25">
      <c r="A118" s="60" t="s">
        <v>117</v>
      </c>
      <c r="B118" s="23" t="s">
        <v>135</v>
      </c>
      <c r="C118" s="26" t="s">
        <v>34</v>
      </c>
      <c r="D118" s="24">
        <v>130</v>
      </c>
      <c r="E118" s="24"/>
      <c r="F118" s="26"/>
      <c r="G118" s="26"/>
      <c r="I118" s="27">
        <f t="shared" si="13"/>
        <v>0</v>
      </c>
      <c r="K118" s="3">
        <f t="shared" si="22"/>
        <v>0</v>
      </c>
      <c r="L118" s="63"/>
      <c r="M118" s="63"/>
      <c r="N118" s="63"/>
      <c r="O118" s="63"/>
    </row>
    <row r="119" spans="1:15" s="58" customFormat="1" x14ac:dyDescent="0.25">
      <c r="A119" s="60">
        <f>+A115+1</f>
        <v>77</v>
      </c>
      <c r="B119" s="23" t="s">
        <v>136</v>
      </c>
      <c r="C119" s="26" t="s">
        <v>3</v>
      </c>
      <c r="D119" s="24">
        <v>10</v>
      </c>
      <c r="E119" s="24"/>
      <c r="F119" s="26"/>
      <c r="G119" s="26"/>
      <c r="H119" s="3"/>
      <c r="I119" s="27">
        <f t="shared" si="13"/>
        <v>0</v>
      </c>
      <c r="K119" s="3">
        <f t="shared" si="22"/>
        <v>0</v>
      </c>
      <c r="L119" s="63"/>
      <c r="M119" s="63"/>
      <c r="N119" s="63"/>
      <c r="O119" s="63"/>
    </row>
    <row r="120" spans="1:15" s="58" customFormat="1" ht="31.5" x14ac:dyDescent="0.25">
      <c r="A120" s="60"/>
      <c r="B120" s="61" t="s">
        <v>137</v>
      </c>
      <c r="C120" s="61"/>
      <c r="D120" s="24"/>
      <c r="E120" s="24"/>
      <c r="F120" s="61"/>
      <c r="G120" s="26"/>
      <c r="H120" s="3"/>
      <c r="I120" s="27">
        <f t="shared" si="13"/>
        <v>0</v>
      </c>
      <c r="L120" s="63"/>
      <c r="M120" s="63"/>
      <c r="N120" s="63"/>
      <c r="O120" s="63"/>
    </row>
    <row r="121" spans="1:15" s="58" customFormat="1" x14ac:dyDescent="0.25">
      <c r="A121" s="60">
        <f>+A119+1</f>
        <v>78</v>
      </c>
      <c r="B121" s="23" t="s">
        <v>138</v>
      </c>
      <c r="C121" s="61"/>
      <c r="D121" s="24"/>
      <c r="E121" s="24"/>
      <c r="F121" s="61"/>
      <c r="G121" s="26"/>
      <c r="H121" s="3"/>
      <c r="I121" s="27">
        <f t="shared" si="13"/>
        <v>0</v>
      </c>
      <c r="L121" s="63"/>
      <c r="M121" s="63"/>
      <c r="N121" s="63"/>
      <c r="O121" s="63"/>
    </row>
    <row r="122" spans="1:15" s="58" customFormat="1" x14ac:dyDescent="0.25">
      <c r="A122" s="60" t="s">
        <v>110</v>
      </c>
      <c r="B122" s="23" t="s">
        <v>139</v>
      </c>
      <c r="C122" s="26" t="s">
        <v>3</v>
      </c>
      <c r="D122" s="24">
        <v>17</v>
      </c>
      <c r="E122" s="24"/>
      <c r="F122" s="26"/>
      <c r="G122" s="26"/>
      <c r="H122" s="3"/>
      <c r="I122" s="27">
        <f t="shared" si="13"/>
        <v>0</v>
      </c>
      <c r="K122" s="3">
        <f t="shared" ref="K122:K125" si="23">+D122*E122</f>
        <v>0</v>
      </c>
      <c r="L122" s="63"/>
      <c r="M122" s="63"/>
      <c r="N122" s="63"/>
      <c r="O122" s="63"/>
    </row>
    <row r="123" spans="1:15" s="58" customFormat="1" x14ac:dyDescent="0.25">
      <c r="A123" s="60" t="s">
        <v>112</v>
      </c>
      <c r="B123" s="23" t="s">
        <v>140</v>
      </c>
      <c r="C123" s="26" t="s">
        <v>3</v>
      </c>
      <c r="D123" s="24">
        <v>15</v>
      </c>
      <c r="E123" s="24"/>
      <c r="F123" s="26"/>
      <c r="G123" s="26"/>
      <c r="H123" s="3"/>
      <c r="I123" s="27">
        <f t="shared" si="13"/>
        <v>0</v>
      </c>
      <c r="K123" s="3">
        <f t="shared" si="23"/>
        <v>0</v>
      </c>
      <c r="L123" s="63"/>
      <c r="M123" s="63"/>
      <c r="N123" s="63"/>
      <c r="O123" s="63"/>
    </row>
    <row r="124" spans="1:15" s="58" customFormat="1" x14ac:dyDescent="0.25">
      <c r="A124" s="60" t="s">
        <v>117</v>
      </c>
      <c r="B124" s="23" t="s">
        <v>141</v>
      </c>
      <c r="C124" s="26" t="s">
        <v>3</v>
      </c>
      <c r="D124" s="24">
        <v>7</v>
      </c>
      <c r="E124" s="24"/>
      <c r="F124" s="26"/>
      <c r="G124" s="26"/>
      <c r="H124" s="3"/>
      <c r="I124" s="27">
        <f t="shared" si="13"/>
        <v>0</v>
      </c>
      <c r="K124" s="3">
        <f t="shared" si="23"/>
        <v>0</v>
      </c>
      <c r="L124" s="63"/>
      <c r="M124" s="63"/>
      <c r="N124" s="63"/>
      <c r="O124" s="63"/>
    </row>
    <row r="125" spans="1:15" s="75" customFormat="1" x14ac:dyDescent="0.25">
      <c r="A125" s="60">
        <f>+A121+1</f>
        <v>79</v>
      </c>
      <c r="B125" s="23" t="s">
        <v>142</v>
      </c>
      <c r="C125" s="26" t="s">
        <v>3</v>
      </c>
      <c r="D125" s="24">
        <v>1</v>
      </c>
      <c r="E125" s="24"/>
      <c r="F125" s="26"/>
      <c r="G125" s="26"/>
      <c r="H125" s="34"/>
      <c r="I125" s="35">
        <f t="shared" si="13"/>
        <v>0</v>
      </c>
      <c r="K125" s="3">
        <f t="shared" si="23"/>
        <v>0</v>
      </c>
      <c r="L125" s="76"/>
      <c r="M125" s="76"/>
      <c r="N125" s="76"/>
      <c r="O125" s="76"/>
    </row>
    <row r="126" spans="1:15" s="58" customFormat="1" x14ac:dyDescent="0.25">
      <c r="A126" s="60">
        <f>+A125+1</f>
        <v>80</v>
      </c>
      <c r="B126" s="23" t="s">
        <v>143</v>
      </c>
      <c r="C126" s="26"/>
      <c r="D126" s="24"/>
      <c r="E126" s="24"/>
      <c r="F126" s="26"/>
      <c r="G126" s="26"/>
      <c r="H126" s="3"/>
      <c r="I126" s="27">
        <f t="shared" si="13"/>
        <v>0</v>
      </c>
      <c r="L126" s="63"/>
      <c r="M126" s="63"/>
      <c r="N126" s="63"/>
      <c r="O126" s="63"/>
    </row>
    <row r="127" spans="1:15" s="58" customFormat="1" x14ac:dyDescent="0.25">
      <c r="A127" s="60" t="s">
        <v>110</v>
      </c>
      <c r="B127" s="23" t="s">
        <v>144</v>
      </c>
      <c r="C127" s="26" t="s">
        <v>3</v>
      </c>
      <c r="D127" s="24">
        <v>2</v>
      </c>
      <c r="E127" s="24"/>
      <c r="F127" s="26"/>
      <c r="G127" s="26"/>
      <c r="H127" s="3"/>
      <c r="I127" s="27">
        <f t="shared" si="13"/>
        <v>0</v>
      </c>
      <c r="K127" s="3">
        <f t="shared" ref="K127:K128" si="24">+D127*E127</f>
        <v>0</v>
      </c>
      <c r="L127" s="63"/>
      <c r="M127" s="63"/>
      <c r="N127" s="63"/>
      <c r="O127" s="63"/>
    </row>
    <row r="128" spans="1:15" s="58" customFormat="1" x14ac:dyDescent="0.25">
      <c r="A128" s="60" t="s">
        <v>112</v>
      </c>
      <c r="B128" s="23" t="s">
        <v>145</v>
      </c>
      <c r="C128" s="26" t="s">
        <v>3</v>
      </c>
      <c r="D128" s="24">
        <v>2</v>
      </c>
      <c r="E128" s="24"/>
      <c r="F128" s="26"/>
      <c r="G128" s="26"/>
      <c r="H128" s="3"/>
      <c r="I128" s="27">
        <f t="shared" si="13"/>
        <v>0</v>
      </c>
      <c r="K128" s="3">
        <f t="shared" si="24"/>
        <v>0</v>
      </c>
      <c r="L128" s="63"/>
      <c r="M128" s="63"/>
      <c r="N128" s="63"/>
      <c r="O128" s="63"/>
    </row>
    <row r="129" spans="1:15" s="3" customFormat="1" x14ac:dyDescent="0.25">
      <c r="A129" s="60"/>
      <c r="B129" s="61" t="s">
        <v>146</v>
      </c>
      <c r="C129" s="24"/>
      <c r="D129" s="24"/>
      <c r="E129" s="24"/>
      <c r="F129" s="26"/>
      <c r="G129" s="26"/>
      <c r="I129" s="27">
        <f t="shared" si="13"/>
        <v>0</v>
      </c>
      <c r="L129" s="62"/>
      <c r="M129" s="62"/>
      <c r="N129" s="62"/>
      <c r="O129" s="62"/>
    </row>
    <row r="130" spans="1:15" s="3" customFormat="1" x14ac:dyDescent="0.25">
      <c r="A130" s="60">
        <f>+A126+1</f>
        <v>81</v>
      </c>
      <c r="B130" s="23" t="s">
        <v>147</v>
      </c>
      <c r="C130" s="26" t="s">
        <v>3</v>
      </c>
      <c r="D130" s="24">
        <v>6</v>
      </c>
      <c r="E130" s="24"/>
      <c r="F130" s="26"/>
      <c r="G130" s="26"/>
      <c r="I130" s="27">
        <f t="shared" si="13"/>
        <v>0</v>
      </c>
      <c r="K130" s="3">
        <f t="shared" ref="K130:K133" si="25">+D130*E130</f>
        <v>0</v>
      </c>
      <c r="L130" s="62"/>
      <c r="M130" s="62"/>
      <c r="N130" s="62"/>
      <c r="O130" s="62"/>
    </row>
    <row r="131" spans="1:15" s="3" customFormat="1" x14ac:dyDescent="0.25">
      <c r="A131" s="60">
        <f>+A130+1</f>
        <v>82</v>
      </c>
      <c r="B131" s="23" t="s">
        <v>148</v>
      </c>
      <c r="C131" s="26" t="s">
        <v>3</v>
      </c>
      <c r="D131" s="24">
        <v>4</v>
      </c>
      <c r="E131" s="24"/>
      <c r="F131" s="26"/>
      <c r="G131" s="26"/>
      <c r="I131" s="27">
        <f t="shared" si="13"/>
        <v>0</v>
      </c>
      <c r="K131" s="3">
        <f t="shared" si="25"/>
        <v>0</v>
      </c>
      <c r="L131" s="62"/>
      <c r="M131" s="62"/>
      <c r="N131" s="62"/>
      <c r="O131" s="62"/>
    </row>
    <row r="132" spans="1:15" s="3" customFormat="1" x14ac:dyDescent="0.25">
      <c r="A132" s="60">
        <f>+A131+1</f>
        <v>83</v>
      </c>
      <c r="B132" s="23" t="s">
        <v>149</v>
      </c>
      <c r="C132" s="26" t="s">
        <v>3</v>
      </c>
      <c r="D132" s="24">
        <v>4</v>
      </c>
      <c r="E132" s="24"/>
      <c r="F132" s="26"/>
      <c r="G132" s="26"/>
      <c r="I132" s="27">
        <f t="shared" si="13"/>
        <v>0</v>
      </c>
      <c r="K132" s="3">
        <f t="shared" si="25"/>
        <v>0</v>
      </c>
      <c r="L132" s="62"/>
      <c r="M132" s="62"/>
      <c r="N132" s="62"/>
      <c r="O132" s="62"/>
    </row>
    <row r="133" spans="1:15" s="3" customFormat="1" ht="16.5" thickBot="1" x14ac:dyDescent="0.3">
      <c r="A133" s="60">
        <f>+A132+1</f>
        <v>84</v>
      </c>
      <c r="B133" s="23" t="s">
        <v>150</v>
      </c>
      <c r="C133" s="24" t="s">
        <v>3</v>
      </c>
      <c r="D133" s="24">
        <v>4</v>
      </c>
      <c r="E133" s="24"/>
      <c r="F133" s="26"/>
      <c r="G133" s="26"/>
      <c r="I133" s="27">
        <f t="shared" si="13"/>
        <v>0</v>
      </c>
      <c r="K133" s="3">
        <f t="shared" si="25"/>
        <v>0</v>
      </c>
      <c r="L133" s="62"/>
      <c r="M133" s="62"/>
      <c r="N133" s="62"/>
      <c r="O133" s="62"/>
    </row>
    <row r="134" spans="1:15" s="3" customFormat="1" ht="17.25" thickTop="1" thickBot="1" x14ac:dyDescent="0.3">
      <c r="A134" s="77"/>
      <c r="B134" s="78" t="s">
        <v>151</v>
      </c>
      <c r="C134" s="40"/>
      <c r="D134" s="40"/>
      <c r="E134" s="40"/>
      <c r="F134" s="41"/>
      <c r="G134" s="42"/>
      <c r="I134" s="27">
        <f>SUM(I96:I133)</f>
        <v>0</v>
      </c>
      <c r="L134" s="62"/>
      <c r="M134" s="62"/>
      <c r="N134" s="62"/>
      <c r="O134" s="62"/>
    </row>
    <row r="135" spans="1:15" s="3" customFormat="1" ht="16.5" thickTop="1" x14ac:dyDescent="0.25">
      <c r="A135" s="60"/>
      <c r="B135" s="61" t="s">
        <v>152</v>
      </c>
      <c r="C135" s="24"/>
      <c r="D135" s="24"/>
      <c r="E135" s="24"/>
      <c r="F135" s="61"/>
      <c r="G135" s="26"/>
      <c r="I135" s="27">
        <f t="shared" si="13"/>
        <v>0</v>
      </c>
      <c r="L135" s="62"/>
      <c r="M135" s="62"/>
      <c r="N135" s="62"/>
      <c r="O135" s="62"/>
    </row>
    <row r="136" spans="1:15" s="3" customFormat="1" x14ac:dyDescent="0.25">
      <c r="A136" s="60">
        <f>+A133+1</f>
        <v>85</v>
      </c>
      <c r="B136" s="23" t="s">
        <v>153</v>
      </c>
      <c r="C136" s="26" t="s">
        <v>3</v>
      </c>
      <c r="D136" s="24">
        <v>3</v>
      </c>
      <c r="E136" s="24"/>
      <c r="F136" s="26"/>
      <c r="G136" s="26"/>
      <c r="I136" s="27">
        <f t="shared" si="13"/>
        <v>0</v>
      </c>
      <c r="K136" s="3">
        <f t="shared" ref="K136:K139" si="26">+D136*E136</f>
        <v>0</v>
      </c>
      <c r="L136" s="62"/>
      <c r="M136" s="62"/>
      <c r="N136" s="62"/>
      <c r="O136" s="62"/>
    </row>
    <row r="137" spans="1:15" s="3" customFormat="1" x14ac:dyDescent="0.25">
      <c r="A137" s="60">
        <f>+A136+1</f>
        <v>86</v>
      </c>
      <c r="B137" s="23" t="s">
        <v>154</v>
      </c>
      <c r="C137" s="26" t="s">
        <v>3</v>
      </c>
      <c r="D137" s="24">
        <v>3</v>
      </c>
      <c r="E137" s="24"/>
      <c r="F137" s="26"/>
      <c r="G137" s="26"/>
      <c r="I137" s="27">
        <f t="shared" si="13"/>
        <v>0</v>
      </c>
      <c r="K137" s="3">
        <f t="shared" si="26"/>
        <v>0</v>
      </c>
      <c r="L137" s="62"/>
      <c r="M137" s="62"/>
      <c r="N137" s="62"/>
      <c r="O137" s="62"/>
    </row>
    <row r="138" spans="1:15" s="3" customFormat="1" x14ac:dyDescent="0.25">
      <c r="A138" s="60">
        <f>+A137+1</f>
        <v>87</v>
      </c>
      <c r="B138" s="23" t="s">
        <v>155</v>
      </c>
      <c r="C138" s="26" t="s">
        <v>3</v>
      </c>
      <c r="D138" s="24">
        <v>10</v>
      </c>
      <c r="E138" s="24"/>
      <c r="F138" s="26"/>
      <c r="G138" s="26"/>
      <c r="I138" s="27">
        <f t="shared" si="13"/>
        <v>0</v>
      </c>
      <c r="K138" s="3">
        <f t="shared" si="26"/>
        <v>0</v>
      </c>
      <c r="L138" s="62"/>
      <c r="M138" s="62"/>
      <c r="N138" s="62"/>
      <c r="O138" s="62"/>
    </row>
    <row r="139" spans="1:15" s="3" customFormat="1" ht="16.5" thickBot="1" x14ac:dyDescent="0.3">
      <c r="A139" s="60">
        <f>+A138+1</f>
        <v>88</v>
      </c>
      <c r="B139" s="23" t="s">
        <v>156</v>
      </c>
      <c r="C139" s="26" t="s">
        <v>34</v>
      </c>
      <c r="D139" s="24">
        <v>288</v>
      </c>
      <c r="E139" s="24"/>
      <c r="F139" s="26"/>
      <c r="G139" s="26"/>
      <c r="I139" s="27">
        <f t="shared" si="13"/>
        <v>0</v>
      </c>
      <c r="K139" s="3">
        <f t="shared" si="26"/>
        <v>0</v>
      </c>
      <c r="L139" s="62"/>
      <c r="M139" s="62"/>
      <c r="N139" s="62"/>
      <c r="O139" s="62"/>
    </row>
    <row r="140" spans="1:15" s="3" customFormat="1" ht="17.25" thickTop="1" thickBot="1" x14ac:dyDescent="0.3">
      <c r="A140" s="77"/>
      <c r="B140" s="79" t="s">
        <v>157</v>
      </c>
      <c r="C140" s="40"/>
      <c r="D140" s="40"/>
      <c r="E140" s="40"/>
      <c r="F140" s="41"/>
      <c r="G140" s="42"/>
      <c r="I140" s="27">
        <f>SUM(I135:I139)</f>
        <v>0</v>
      </c>
      <c r="L140" s="62"/>
      <c r="M140" s="62"/>
      <c r="N140" s="62"/>
      <c r="O140" s="62"/>
    </row>
    <row r="141" spans="1:15" s="3" customFormat="1" ht="16.5" thickTop="1" x14ac:dyDescent="0.25">
      <c r="A141" s="60"/>
      <c r="B141" s="61" t="s">
        <v>158</v>
      </c>
      <c r="C141" s="24"/>
      <c r="D141" s="24"/>
      <c r="E141" s="24"/>
      <c r="F141" s="61"/>
      <c r="G141" s="26"/>
      <c r="I141" s="27">
        <f t="shared" si="13"/>
        <v>0</v>
      </c>
      <c r="L141" s="62"/>
      <c r="M141" s="62"/>
      <c r="N141" s="62"/>
      <c r="O141" s="62"/>
    </row>
    <row r="142" spans="1:15" s="81" customFormat="1" x14ac:dyDescent="0.25">
      <c r="A142" s="60">
        <f>+A139+1</f>
        <v>89</v>
      </c>
      <c r="B142" s="23" t="s">
        <v>159</v>
      </c>
      <c r="C142" s="23"/>
      <c r="D142" s="23"/>
      <c r="E142" s="23"/>
      <c r="F142" s="23"/>
      <c r="G142" s="23"/>
      <c r="H142" s="3"/>
      <c r="I142" s="27">
        <f t="shared" si="13"/>
        <v>0</v>
      </c>
      <c r="J142" s="3"/>
      <c r="K142" s="3"/>
      <c r="L142" s="80"/>
      <c r="M142" s="80"/>
      <c r="N142" s="80"/>
      <c r="O142" s="80"/>
    </row>
    <row r="143" spans="1:15" s="81" customFormat="1" x14ac:dyDescent="0.25">
      <c r="A143" s="60" t="s">
        <v>160</v>
      </c>
      <c r="B143" s="23" t="s">
        <v>161</v>
      </c>
      <c r="C143" s="26" t="s">
        <v>34</v>
      </c>
      <c r="D143" s="24">
        <v>100</v>
      </c>
      <c r="E143" s="24"/>
      <c r="F143" s="23"/>
      <c r="G143" s="26"/>
      <c r="H143" s="82"/>
      <c r="I143" s="27">
        <f t="shared" si="13"/>
        <v>0</v>
      </c>
      <c r="J143" s="3"/>
      <c r="K143" s="3">
        <f t="shared" ref="K143:K145" si="27">+D143*E143</f>
        <v>0</v>
      </c>
      <c r="L143" s="80"/>
      <c r="M143" s="80"/>
      <c r="N143" s="80"/>
      <c r="O143" s="80"/>
    </row>
    <row r="144" spans="1:15" s="81" customFormat="1" x14ac:dyDescent="0.25">
      <c r="A144" s="60" t="s">
        <v>162</v>
      </c>
      <c r="B144" s="23" t="s">
        <v>163</v>
      </c>
      <c r="C144" s="26" t="s">
        <v>34</v>
      </c>
      <c r="D144" s="24">
        <v>51</v>
      </c>
      <c r="E144" s="24"/>
      <c r="F144" s="23"/>
      <c r="G144" s="26"/>
      <c r="H144" s="3"/>
      <c r="I144" s="27">
        <f t="shared" si="13"/>
        <v>0</v>
      </c>
      <c r="J144" s="3"/>
      <c r="K144" s="3">
        <f t="shared" si="27"/>
        <v>0</v>
      </c>
      <c r="L144" s="80"/>
      <c r="M144" s="80"/>
      <c r="N144" s="80"/>
      <c r="O144" s="80"/>
    </row>
    <row r="145" spans="1:15" s="81" customFormat="1" x14ac:dyDescent="0.25">
      <c r="A145" s="60" t="s">
        <v>164</v>
      </c>
      <c r="B145" s="23" t="s">
        <v>165</v>
      </c>
      <c r="C145" s="26" t="s">
        <v>34</v>
      </c>
      <c r="D145" s="24">
        <v>70</v>
      </c>
      <c r="E145" s="24"/>
      <c r="F145" s="23"/>
      <c r="G145" s="26"/>
      <c r="H145" s="3"/>
      <c r="I145" s="27">
        <f t="shared" ref="I145:I208" si="28">+D145*E145</f>
        <v>0</v>
      </c>
      <c r="J145" s="3"/>
      <c r="K145" s="3">
        <f t="shared" si="27"/>
        <v>0</v>
      </c>
      <c r="L145" s="80"/>
      <c r="M145" s="80"/>
      <c r="N145" s="80"/>
      <c r="O145" s="80"/>
    </row>
    <row r="146" spans="1:15" s="81" customFormat="1" x14ac:dyDescent="0.25">
      <c r="A146" s="60">
        <f>+A142+1</f>
        <v>90</v>
      </c>
      <c r="B146" s="23" t="s">
        <v>166</v>
      </c>
      <c r="C146" s="26"/>
      <c r="D146" s="24"/>
      <c r="E146" s="23"/>
      <c r="F146" s="23"/>
      <c r="G146" s="26"/>
      <c r="H146" s="3"/>
      <c r="I146" s="27">
        <f t="shared" si="28"/>
        <v>0</v>
      </c>
      <c r="J146" s="3"/>
      <c r="K146" s="3"/>
      <c r="L146" s="80"/>
      <c r="M146" s="80"/>
      <c r="N146" s="80"/>
      <c r="O146" s="80"/>
    </row>
    <row r="147" spans="1:15" s="81" customFormat="1" x14ac:dyDescent="0.25">
      <c r="A147" s="60" t="s">
        <v>160</v>
      </c>
      <c r="B147" s="23" t="s">
        <v>167</v>
      </c>
      <c r="C147" s="26" t="s">
        <v>3</v>
      </c>
      <c r="D147" s="24">
        <v>23</v>
      </c>
      <c r="E147" s="24"/>
      <c r="F147" s="23"/>
      <c r="G147" s="26"/>
      <c r="H147" s="3"/>
      <c r="I147" s="27">
        <f t="shared" si="28"/>
        <v>0</v>
      </c>
      <c r="J147" s="3"/>
      <c r="K147" s="3">
        <f t="shared" ref="K147:K148" si="29">+D147*E147</f>
        <v>0</v>
      </c>
      <c r="L147" s="80"/>
      <c r="M147" s="80"/>
      <c r="N147" s="80"/>
      <c r="O147" s="80"/>
    </row>
    <row r="148" spans="1:15" s="81" customFormat="1" x14ac:dyDescent="0.25">
      <c r="A148" s="60" t="s">
        <v>162</v>
      </c>
      <c r="B148" s="23" t="s">
        <v>168</v>
      </c>
      <c r="C148" s="26" t="s">
        <v>3</v>
      </c>
      <c r="D148" s="24">
        <v>14</v>
      </c>
      <c r="E148" s="24"/>
      <c r="F148" s="23"/>
      <c r="G148" s="26"/>
      <c r="H148" s="3"/>
      <c r="I148" s="27">
        <f t="shared" si="28"/>
        <v>0</v>
      </c>
      <c r="J148" s="3"/>
      <c r="K148" s="3">
        <f t="shared" si="29"/>
        <v>0</v>
      </c>
      <c r="L148" s="80"/>
      <c r="M148" s="80"/>
      <c r="N148" s="80"/>
      <c r="O148" s="80"/>
    </row>
    <row r="149" spans="1:15" s="81" customFormat="1" x14ac:dyDescent="0.25">
      <c r="A149" s="60">
        <f>+A146+1</f>
        <v>91</v>
      </c>
      <c r="B149" s="23" t="s">
        <v>169</v>
      </c>
      <c r="C149" s="26"/>
      <c r="D149" s="24"/>
      <c r="E149" s="23"/>
      <c r="F149" s="23"/>
      <c r="G149" s="26"/>
      <c r="H149" s="3"/>
      <c r="I149" s="27">
        <f t="shared" si="28"/>
        <v>0</v>
      </c>
      <c r="J149" s="3"/>
      <c r="K149" s="3"/>
      <c r="L149" s="80"/>
      <c r="M149" s="80"/>
      <c r="N149" s="80"/>
      <c r="O149" s="80"/>
    </row>
    <row r="150" spans="1:15" s="81" customFormat="1" x14ac:dyDescent="0.25">
      <c r="A150" s="60" t="s">
        <v>160</v>
      </c>
      <c r="B150" s="23" t="s">
        <v>170</v>
      </c>
      <c r="C150" s="26" t="s">
        <v>171</v>
      </c>
      <c r="D150" s="24">
        <v>2</v>
      </c>
      <c r="E150" s="24"/>
      <c r="F150" s="23"/>
      <c r="G150" s="26"/>
      <c r="H150" s="3"/>
      <c r="I150" s="27">
        <f t="shared" si="28"/>
        <v>0</v>
      </c>
      <c r="J150" s="3"/>
      <c r="K150" s="3">
        <f t="shared" ref="K150:K151" si="30">+D150*E150</f>
        <v>0</v>
      </c>
      <c r="L150" s="80"/>
      <c r="M150" s="80"/>
      <c r="N150" s="80"/>
      <c r="O150" s="80"/>
    </row>
    <row r="151" spans="1:15" s="81" customFormat="1" ht="16.5" thickBot="1" x14ac:dyDescent="0.3">
      <c r="A151" s="60" t="s">
        <v>162</v>
      </c>
      <c r="B151" s="23" t="s">
        <v>172</v>
      </c>
      <c r="C151" s="26" t="s">
        <v>171</v>
      </c>
      <c r="D151" s="24">
        <v>1</v>
      </c>
      <c r="E151" s="24"/>
      <c r="F151" s="23"/>
      <c r="G151" s="26"/>
      <c r="H151" s="3"/>
      <c r="I151" s="27">
        <f t="shared" si="28"/>
        <v>0</v>
      </c>
      <c r="J151" s="3"/>
      <c r="K151" s="3">
        <f t="shared" si="30"/>
        <v>0</v>
      </c>
      <c r="L151" s="80"/>
      <c r="M151" s="80"/>
      <c r="N151" s="80"/>
      <c r="O151" s="80"/>
    </row>
    <row r="152" spans="1:15" s="86" customFormat="1" ht="17.25" thickTop="1" thickBot="1" x14ac:dyDescent="0.3">
      <c r="A152" s="83"/>
      <c r="B152" s="79" t="s">
        <v>173</v>
      </c>
      <c r="C152" s="84"/>
      <c r="D152" s="84"/>
      <c r="E152" s="84"/>
      <c r="F152" s="84"/>
      <c r="G152" s="42"/>
      <c r="H152" s="3"/>
      <c r="I152" s="27">
        <f>SUM(I141:I151)</f>
        <v>0</v>
      </c>
      <c r="J152" s="3"/>
      <c r="K152" s="3"/>
      <c r="L152" s="85"/>
      <c r="M152" s="85"/>
      <c r="N152" s="85"/>
      <c r="O152" s="85"/>
    </row>
    <row r="153" spans="1:15" s="3" customFormat="1" ht="16.5" thickTop="1" x14ac:dyDescent="0.25">
      <c r="A153" s="57"/>
      <c r="B153" s="61" t="s">
        <v>174</v>
      </c>
      <c r="C153" s="26"/>
      <c r="D153" s="24"/>
      <c r="E153" s="23"/>
      <c r="F153" s="23"/>
      <c r="G153" s="26"/>
      <c r="I153" s="27">
        <f t="shared" si="28"/>
        <v>0</v>
      </c>
      <c r="L153" s="62"/>
      <c r="M153" s="62"/>
      <c r="N153" s="62"/>
      <c r="O153" s="62"/>
    </row>
    <row r="154" spans="1:15" s="92" customFormat="1" ht="16.5" thickBot="1" x14ac:dyDescent="0.3">
      <c r="A154" s="64">
        <f>+A149+1</f>
        <v>92</v>
      </c>
      <c r="B154" s="87" t="s">
        <v>175</v>
      </c>
      <c r="C154" s="88" t="s">
        <v>3</v>
      </c>
      <c r="D154" s="89">
        <v>5</v>
      </c>
      <c r="E154" s="89"/>
      <c r="F154" s="87"/>
      <c r="G154" s="66"/>
      <c r="H154" s="90"/>
      <c r="I154" s="27">
        <f t="shared" si="28"/>
        <v>0</v>
      </c>
      <c r="J154" s="3"/>
      <c r="K154" s="3">
        <f t="shared" ref="K154" si="31">+D154*E154</f>
        <v>0</v>
      </c>
      <c r="L154" s="91"/>
      <c r="M154" s="91"/>
      <c r="N154" s="91"/>
      <c r="O154" s="91"/>
    </row>
    <row r="155" spans="1:15" s="86" customFormat="1" ht="17.25" thickTop="1" thickBot="1" x14ac:dyDescent="0.3">
      <c r="A155" s="83"/>
      <c r="B155" s="79" t="s">
        <v>176</v>
      </c>
      <c r="C155" s="40"/>
      <c r="D155" s="40"/>
      <c r="E155" s="93"/>
      <c r="F155" s="93"/>
      <c r="G155" s="42"/>
      <c r="H155" s="3"/>
      <c r="I155" s="27">
        <f>+I154</f>
        <v>0</v>
      </c>
      <c r="J155" s="3"/>
      <c r="K155" s="3"/>
      <c r="L155" s="85"/>
      <c r="M155" s="85"/>
      <c r="N155" s="85"/>
      <c r="O155" s="85"/>
    </row>
    <row r="156" spans="1:15" s="99" customFormat="1" ht="48" customHeight="1" thickTop="1" thickBot="1" x14ac:dyDescent="0.3">
      <c r="A156" s="94"/>
      <c r="B156" s="95" t="s">
        <v>177</v>
      </c>
      <c r="C156" s="96"/>
      <c r="D156" s="96"/>
      <c r="E156" s="96"/>
      <c r="F156" s="97">
        <f>G155+G152+G140+G134</f>
        <v>0</v>
      </c>
      <c r="G156" s="97"/>
      <c r="H156" s="98"/>
      <c r="I156" s="27" t="e">
        <f>+#REF!+I155+I152+I140+I134</f>
        <v>#REF!</v>
      </c>
    </row>
    <row r="157" spans="1:15" s="102" customFormat="1" ht="32.25" thickTop="1" x14ac:dyDescent="0.25">
      <c r="A157" s="60"/>
      <c r="B157" s="100" t="s">
        <v>178</v>
      </c>
      <c r="C157" s="101"/>
      <c r="D157" s="101"/>
      <c r="E157" s="101"/>
      <c r="F157" s="23"/>
      <c r="G157" s="23"/>
      <c r="H157" s="98"/>
      <c r="I157" s="27">
        <f t="shared" si="28"/>
        <v>0</v>
      </c>
    </row>
    <row r="158" spans="1:15" s="98" customFormat="1" x14ac:dyDescent="0.25">
      <c r="A158" s="60">
        <f>+A154+1</f>
        <v>93</v>
      </c>
      <c r="B158" s="23" t="s">
        <v>179</v>
      </c>
      <c r="C158" s="26" t="s">
        <v>3</v>
      </c>
      <c r="D158" s="24">
        <v>1</v>
      </c>
      <c r="E158" s="24"/>
      <c r="F158" s="23"/>
      <c r="G158" s="103"/>
      <c r="H158" s="2"/>
      <c r="I158" s="27">
        <f t="shared" si="28"/>
        <v>0</v>
      </c>
      <c r="K158" s="3">
        <f t="shared" ref="K158" si="32">+D158*E158</f>
        <v>0</v>
      </c>
    </row>
    <row r="159" spans="1:15" s="98" customFormat="1" x14ac:dyDescent="0.25">
      <c r="A159" s="60">
        <f>+A158+1</f>
        <v>94</v>
      </c>
      <c r="B159" s="23" t="s">
        <v>180</v>
      </c>
      <c r="C159" s="26"/>
      <c r="D159" s="24"/>
      <c r="E159" s="104"/>
      <c r="F159" s="105"/>
      <c r="G159" s="103"/>
      <c r="H159" s="2"/>
      <c r="I159" s="27">
        <f t="shared" si="28"/>
        <v>0</v>
      </c>
    </row>
    <row r="160" spans="1:15" s="98" customFormat="1" x14ac:dyDescent="0.25">
      <c r="A160" s="60" t="s">
        <v>110</v>
      </c>
      <c r="B160" s="23" t="s">
        <v>181</v>
      </c>
      <c r="C160" s="26" t="s">
        <v>3</v>
      </c>
      <c r="D160" s="24">
        <v>1</v>
      </c>
      <c r="E160" s="24"/>
      <c r="F160" s="104"/>
      <c r="G160" s="103"/>
      <c r="H160" s="2"/>
      <c r="I160" s="27">
        <f t="shared" si="28"/>
        <v>0</v>
      </c>
      <c r="K160" s="3">
        <f t="shared" ref="K160:K164" si="33">+D160*E160</f>
        <v>0</v>
      </c>
    </row>
    <row r="161" spans="1:11" s="98" customFormat="1" x14ac:dyDescent="0.25">
      <c r="A161" s="60" t="s">
        <v>112</v>
      </c>
      <c r="B161" s="23" t="s">
        <v>182</v>
      </c>
      <c r="C161" s="26" t="s">
        <v>3</v>
      </c>
      <c r="D161" s="24">
        <v>2</v>
      </c>
      <c r="E161" s="24"/>
      <c r="F161" s="23"/>
      <c r="G161" s="103"/>
      <c r="H161" s="2"/>
      <c r="I161" s="27">
        <f t="shared" si="28"/>
        <v>0</v>
      </c>
      <c r="K161" s="3">
        <f t="shared" si="33"/>
        <v>0</v>
      </c>
    </row>
    <row r="162" spans="1:11" s="98" customFormat="1" x14ac:dyDescent="0.25">
      <c r="A162" s="60" t="s">
        <v>117</v>
      </c>
      <c r="B162" s="23" t="s">
        <v>183</v>
      </c>
      <c r="C162" s="26" t="s">
        <v>3</v>
      </c>
      <c r="D162" s="24">
        <v>3</v>
      </c>
      <c r="E162" s="24"/>
      <c r="F162" s="23"/>
      <c r="G162" s="103"/>
      <c r="H162" s="2"/>
      <c r="I162" s="27">
        <f t="shared" si="28"/>
        <v>0</v>
      </c>
      <c r="K162" s="3">
        <f t="shared" si="33"/>
        <v>0</v>
      </c>
    </row>
    <row r="163" spans="1:11" s="98" customFormat="1" x14ac:dyDescent="0.25">
      <c r="A163" s="60" t="s">
        <v>126</v>
      </c>
      <c r="B163" s="23" t="s">
        <v>184</v>
      </c>
      <c r="C163" s="26" t="s">
        <v>3</v>
      </c>
      <c r="D163" s="24">
        <v>1</v>
      </c>
      <c r="E163" s="24"/>
      <c r="F163" s="23"/>
      <c r="G163" s="103"/>
      <c r="I163" s="27">
        <f t="shared" si="28"/>
        <v>0</v>
      </c>
      <c r="K163" s="3">
        <f t="shared" si="33"/>
        <v>0</v>
      </c>
    </row>
    <row r="164" spans="1:11" s="98" customFormat="1" x14ac:dyDescent="0.25">
      <c r="A164" s="60" t="s">
        <v>128</v>
      </c>
      <c r="B164" s="23" t="s">
        <v>185</v>
      </c>
      <c r="C164" s="26" t="s">
        <v>3</v>
      </c>
      <c r="D164" s="24">
        <v>1</v>
      </c>
      <c r="E164" s="24"/>
      <c r="F164" s="23"/>
      <c r="G164" s="103"/>
      <c r="I164" s="27">
        <f t="shared" si="28"/>
        <v>0</v>
      </c>
      <c r="K164" s="3">
        <f t="shared" si="33"/>
        <v>0</v>
      </c>
    </row>
    <row r="165" spans="1:11" s="98" customFormat="1" x14ac:dyDescent="0.25">
      <c r="A165" s="60">
        <f>+A159+1</f>
        <v>95</v>
      </c>
      <c r="B165" s="23" t="s">
        <v>186</v>
      </c>
      <c r="C165" s="106"/>
      <c r="D165" s="24"/>
      <c r="E165" s="24"/>
      <c r="F165" s="23"/>
      <c r="G165" s="103"/>
      <c r="I165" s="27">
        <f t="shared" si="28"/>
        <v>0</v>
      </c>
    </row>
    <row r="166" spans="1:11" s="109" customFormat="1" x14ac:dyDescent="0.25">
      <c r="A166" s="64" t="s">
        <v>110</v>
      </c>
      <c r="B166" s="65" t="s">
        <v>187</v>
      </c>
      <c r="C166" s="107" t="s">
        <v>34</v>
      </c>
      <c r="D166" s="67">
        <v>180</v>
      </c>
      <c r="E166" s="67"/>
      <c r="F166" s="65"/>
      <c r="G166" s="108"/>
      <c r="I166" s="110">
        <f t="shared" si="28"/>
        <v>0</v>
      </c>
      <c r="K166" s="3">
        <f t="shared" ref="K166:K172" si="34">+D166*E166</f>
        <v>0</v>
      </c>
    </row>
    <row r="167" spans="1:11" s="109" customFormat="1" x14ac:dyDescent="0.25">
      <c r="A167" s="64" t="s">
        <v>112</v>
      </c>
      <c r="B167" s="65" t="s">
        <v>188</v>
      </c>
      <c r="C167" s="66" t="s">
        <v>34</v>
      </c>
      <c r="D167" s="67">
        <v>145</v>
      </c>
      <c r="E167" s="67"/>
      <c r="F167" s="65"/>
      <c r="G167" s="108"/>
      <c r="I167" s="110">
        <f t="shared" si="28"/>
        <v>0</v>
      </c>
      <c r="K167" s="3">
        <f t="shared" si="34"/>
        <v>0</v>
      </c>
    </row>
    <row r="168" spans="1:11" s="112" customFormat="1" x14ac:dyDescent="0.25">
      <c r="A168" s="64" t="s">
        <v>117</v>
      </c>
      <c r="B168" s="65" t="s">
        <v>189</v>
      </c>
      <c r="C168" s="66" t="s">
        <v>34</v>
      </c>
      <c r="D168" s="67">
        <v>140</v>
      </c>
      <c r="E168" s="67"/>
      <c r="F168" s="65"/>
      <c r="G168" s="108"/>
      <c r="H168" s="109"/>
      <c r="I168" s="110">
        <f t="shared" si="28"/>
        <v>0</v>
      </c>
      <c r="J168" s="111"/>
      <c r="K168" s="3">
        <f t="shared" si="34"/>
        <v>0</v>
      </c>
    </row>
    <row r="169" spans="1:11" s="109" customFormat="1" x14ac:dyDescent="0.25">
      <c r="A169" s="64" t="s">
        <v>126</v>
      </c>
      <c r="B169" s="113" t="s">
        <v>190</v>
      </c>
      <c r="C169" s="66" t="s">
        <v>34</v>
      </c>
      <c r="D169" s="67">
        <v>175</v>
      </c>
      <c r="E169" s="67"/>
      <c r="F169" s="65"/>
      <c r="G169" s="108"/>
      <c r="I169" s="110">
        <f t="shared" si="28"/>
        <v>0</v>
      </c>
      <c r="K169" s="3">
        <f t="shared" si="34"/>
        <v>0</v>
      </c>
    </row>
    <row r="170" spans="1:11" s="109" customFormat="1" x14ac:dyDescent="0.25">
      <c r="A170" s="64" t="s">
        <v>128</v>
      </c>
      <c r="B170" s="113" t="s">
        <v>191</v>
      </c>
      <c r="C170" s="66" t="s">
        <v>34</v>
      </c>
      <c r="D170" s="67">
        <v>65</v>
      </c>
      <c r="E170" s="67"/>
      <c r="F170" s="65"/>
      <c r="G170" s="108"/>
      <c r="I170" s="110">
        <f t="shared" si="28"/>
        <v>0</v>
      </c>
      <c r="K170" s="3">
        <f t="shared" si="34"/>
        <v>0</v>
      </c>
    </row>
    <row r="171" spans="1:11" s="98" customFormat="1" x14ac:dyDescent="0.25">
      <c r="A171" s="60" t="s">
        <v>130</v>
      </c>
      <c r="B171" s="113" t="s">
        <v>192</v>
      </c>
      <c r="C171" s="26" t="s">
        <v>34</v>
      </c>
      <c r="D171" s="24">
        <v>85</v>
      </c>
      <c r="E171" s="24"/>
      <c r="F171" s="23"/>
      <c r="G171" s="103"/>
      <c r="I171" s="56">
        <f t="shared" si="28"/>
        <v>0</v>
      </c>
      <c r="K171" s="3">
        <f t="shared" si="34"/>
        <v>0</v>
      </c>
    </row>
    <row r="172" spans="1:11" s="98" customFormat="1" x14ac:dyDescent="0.25">
      <c r="A172" s="60">
        <f>+A165+1</f>
        <v>96</v>
      </c>
      <c r="B172" s="23" t="s">
        <v>193</v>
      </c>
      <c r="C172" s="26" t="s">
        <v>108</v>
      </c>
      <c r="D172" s="24">
        <v>1</v>
      </c>
      <c r="E172" s="24"/>
      <c r="F172" s="23"/>
      <c r="G172" s="103"/>
      <c r="I172" s="56">
        <f t="shared" si="28"/>
        <v>0</v>
      </c>
      <c r="K172" s="3">
        <f t="shared" si="34"/>
        <v>0</v>
      </c>
    </row>
    <row r="173" spans="1:11" s="109" customFormat="1" x14ac:dyDescent="0.25">
      <c r="A173" s="114"/>
      <c r="B173" s="115" t="s">
        <v>194</v>
      </c>
      <c r="C173" s="66"/>
      <c r="D173" s="67"/>
      <c r="E173" s="67"/>
      <c r="F173" s="65"/>
      <c r="G173" s="108"/>
      <c r="I173" s="110">
        <f t="shared" si="28"/>
        <v>0</v>
      </c>
    </row>
    <row r="174" spans="1:11" s="109" customFormat="1" x14ac:dyDescent="0.25">
      <c r="A174" s="64">
        <f>+A172+1</f>
        <v>97</v>
      </c>
      <c r="B174" s="65" t="s">
        <v>195</v>
      </c>
      <c r="C174" s="66" t="s">
        <v>3</v>
      </c>
      <c r="D174" s="67">
        <v>11</v>
      </c>
      <c r="E174" s="67"/>
      <c r="F174" s="65"/>
      <c r="G174" s="108"/>
      <c r="I174" s="110">
        <f t="shared" si="28"/>
        <v>0</v>
      </c>
      <c r="K174" s="3">
        <f t="shared" ref="K174:K179" si="35">+D174*E174</f>
        <v>0</v>
      </c>
    </row>
    <row r="175" spans="1:11" s="109" customFormat="1" x14ac:dyDescent="0.25">
      <c r="A175" s="64">
        <f>+A174+1</f>
        <v>98</v>
      </c>
      <c r="B175" s="65" t="s">
        <v>196</v>
      </c>
      <c r="C175" s="66" t="s">
        <v>3</v>
      </c>
      <c r="D175" s="67">
        <v>22</v>
      </c>
      <c r="E175" s="67"/>
      <c r="F175" s="65"/>
      <c r="G175" s="108"/>
      <c r="I175" s="110">
        <f t="shared" si="28"/>
        <v>0</v>
      </c>
      <c r="K175" s="3">
        <f t="shared" si="35"/>
        <v>0</v>
      </c>
    </row>
    <row r="176" spans="1:11" s="98" customFormat="1" x14ac:dyDescent="0.25">
      <c r="A176" s="60">
        <f>+A175+1</f>
        <v>99</v>
      </c>
      <c r="B176" s="23" t="s">
        <v>197</v>
      </c>
      <c r="C176" s="26" t="s">
        <v>3</v>
      </c>
      <c r="D176" s="24">
        <v>22</v>
      </c>
      <c r="E176" s="24"/>
      <c r="F176" s="23"/>
      <c r="G176" s="103"/>
      <c r="I176" s="27">
        <f t="shared" si="28"/>
        <v>0</v>
      </c>
      <c r="K176" s="3">
        <f t="shared" si="35"/>
        <v>0</v>
      </c>
    </row>
    <row r="177" spans="1:11" s="98" customFormat="1" x14ac:dyDescent="0.25">
      <c r="A177" s="60">
        <f>+A176+1</f>
        <v>100</v>
      </c>
      <c r="B177" s="23" t="s">
        <v>198</v>
      </c>
      <c r="C177" s="26" t="s">
        <v>3</v>
      </c>
      <c r="D177" s="24">
        <v>4</v>
      </c>
      <c r="E177" s="24"/>
      <c r="F177" s="23"/>
      <c r="G177" s="103"/>
      <c r="I177" s="27">
        <f t="shared" si="28"/>
        <v>0</v>
      </c>
      <c r="K177" s="3">
        <f t="shared" si="35"/>
        <v>0</v>
      </c>
    </row>
    <row r="178" spans="1:11" s="98" customFormat="1" x14ac:dyDescent="0.25">
      <c r="A178" s="60">
        <f>+A177+1</f>
        <v>101</v>
      </c>
      <c r="B178" s="23" t="s">
        <v>199</v>
      </c>
      <c r="C178" s="22" t="s">
        <v>3</v>
      </c>
      <c r="D178" s="24">
        <v>7</v>
      </c>
      <c r="E178" s="24"/>
      <c r="F178" s="23"/>
      <c r="G178" s="103"/>
      <c r="I178" s="27">
        <f t="shared" si="28"/>
        <v>0</v>
      </c>
      <c r="K178" s="3">
        <f t="shared" si="35"/>
        <v>0</v>
      </c>
    </row>
    <row r="179" spans="1:11" s="98" customFormat="1" x14ac:dyDescent="0.25">
      <c r="A179" s="60">
        <f>+A178+1</f>
        <v>102</v>
      </c>
      <c r="B179" s="23" t="s">
        <v>200</v>
      </c>
      <c r="C179" s="26" t="s">
        <v>3</v>
      </c>
      <c r="D179" s="24">
        <v>175</v>
      </c>
      <c r="E179" s="24"/>
      <c r="F179" s="23"/>
      <c r="G179" s="103"/>
      <c r="I179" s="27">
        <f t="shared" si="28"/>
        <v>0</v>
      </c>
      <c r="K179" s="3">
        <f t="shared" si="35"/>
        <v>0</v>
      </c>
    </row>
    <row r="180" spans="1:11" s="98" customFormat="1" ht="21" customHeight="1" x14ac:dyDescent="0.25">
      <c r="A180" s="116"/>
      <c r="B180" s="100" t="s">
        <v>201</v>
      </c>
      <c r="C180" s="26"/>
      <c r="D180" s="23"/>
      <c r="E180" s="24"/>
      <c r="F180" s="23"/>
      <c r="G180" s="103"/>
      <c r="I180" s="27">
        <f t="shared" si="28"/>
        <v>0</v>
      </c>
    </row>
    <row r="181" spans="1:11" s="98" customFormat="1" x14ac:dyDescent="0.25">
      <c r="A181" s="60">
        <f>+A179+1</f>
        <v>103</v>
      </c>
      <c r="B181" s="23" t="s">
        <v>202</v>
      </c>
      <c r="C181" s="26" t="s">
        <v>3</v>
      </c>
      <c r="D181" s="24">
        <v>218</v>
      </c>
      <c r="E181" s="24"/>
      <c r="F181" s="23"/>
      <c r="G181" s="103"/>
      <c r="I181" s="27">
        <f t="shared" si="28"/>
        <v>0</v>
      </c>
      <c r="K181" s="3">
        <f t="shared" ref="K181:K183" si="36">+D181*E181</f>
        <v>0</v>
      </c>
    </row>
    <row r="182" spans="1:11" s="98" customFormat="1" x14ac:dyDescent="0.25">
      <c r="A182" s="60">
        <f>+A181+1</f>
        <v>104</v>
      </c>
      <c r="B182" s="23" t="s">
        <v>203</v>
      </c>
      <c r="C182" s="22" t="s">
        <v>3</v>
      </c>
      <c r="D182" s="24">
        <v>11</v>
      </c>
      <c r="E182" s="24"/>
      <c r="F182" s="23"/>
      <c r="G182" s="103"/>
      <c r="I182" s="27">
        <f t="shared" si="28"/>
        <v>0</v>
      </c>
      <c r="K182" s="3">
        <f t="shared" si="36"/>
        <v>0</v>
      </c>
    </row>
    <row r="183" spans="1:11" s="98" customFormat="1" x14ac:dyDescent="0.25">
      <c r="A183" s="60">
        <f>A182+1</f>
        <v>105</v>
      </c>
      <c r="B183" s="23" t="s">
        <v>204</v>
      </c>
      <c r="C183" s="22" t="s">
        <v>3</v>
      </c>
      <c r="D183" s="24">
        <v>10</v>
      </c>
      <c r="E183" s="24"/>
      <c r="F183" s="23"/>
      <c r="G183" s="103"/>
      <c r="I183" s="27">
        <f t="shared" si="28"/>
        <v>0</v>
      </c>
      <c r="K183" s="3">
        <f t="shared" si="36"/>
        <v>0</v>
      </c>
    </row>
    <row r="184" spans="1:11" s="98" customFormat="1" x14ac:dyDescent="0.25">
      <c r="A184" s="60"/>
      <c r="B184" s="100" t="s">
        <v>205</v>
      </c>
      <c r="C184" s="26"/>
      <c r="D184" s="23"/>
      <c r="E184" s="24"/>
      <c r="F184" s="23"/>
      <c r="G184" s="103"/>
      <c r="I184" s="27">
        <f t="shared" si="28"/>
        <v>0</v>
      </c>
    </row>
    <row r="185" spans="1:11" s="98" customFormat="1" x14ac:dyDescent="0.25">
      <c r="A185" s="60">
        <f>+A183+1</f>
        <v>106</v>
      </c>
      <c r="B185" s="23" t="s">
        <v>206</v>
      </c>
      <c r="C185" s="26" t="s">
        <v>3</v>
      </c>
      <c r="D185" s="24">
        <v>14</v>
      </c>
      <c r="E185" s="24"/>
      <c r="F185" s="23"/>
      <c r="G185" s="103"/>
      <c r="I185" s="27">
        <f t="shared" si="28"/>
        <v>0</v>
      </c>
      <c r="K185" s="3">
        <f t="shared" ref="K185:K187" si="37">+D185*E185</f>
        <v>0</v>
      </c>
    </row>
    <row r="186" spans="1:11" s="98" customFormat="1" x14ac:dyDescent="0.25">
      <c r="A186" s="60">
        <f>+A185+1</f>
        <v>107</v>
      </c>
      <c r="B186" s="23" t="s">
        <v>207</v>
      </c>
      <c r="C186" s="26" t="s">
        <v>3</v>
      </c>
      <c r="D186" s="24">
        <v>20</v>
      </c>
      <c r="E186" s="24"/>
      <c r="F186" s="23"/>
      <c r="G186" s="103"/>
      <c r="I186" s="27">
        <f t="shared" si="28"/>
        <v>0</v>
      </c>
      <c r="K186" s="3">
        <f t="shared" si="37"/>
        <v>0</v>
      </c>
    </row>
    <row r="187" spans="1:11" s="98" customFormat="1" ht="18.75" customHeight="1" thickBot="1" x14ac:dyDescent="0.3">
      <c r="A187" s="60">
        <f>+A186+1</f>
        <v>108</v>
      </c>
      <c r="B187" s="23" t="s">
        <v>208</v>
      </c>
      <c r="C187" s="22" t="s">
        <v>3</v>
      </c>
      <c r="D187" s="24">
        <v>17</v>
      </c>
      <c r="E187" s="24"/>
      <c r="F187" s="23"/>
      <c r="G187" s="103"/>
      <c r="I187" s="27">
        <f t="shared" si="28"/>
        <v>0</v>
      </c>
      <c r="K187" s="3">
        <f t="shared" si="37"/>
        <v>0</v>
      </c>
    </row>
    <row r="188" spans="1:11" s="3" customFormat="1" ht="17.25" thickTop="1" thickBot="1" x14ac:dyDescent="0.3">
      <c r="A188" s="77"/>
      <c r="B188" s="79" t="s">
        <v>209</v>
      </c>
      <c r="C188" s="40"/>
      <c r="D188" s="40"/>
      <c r="E188" s="40"/>
      <c r="F188" s="41"/>
      <c r="G188" s="42"/>
      <c r="H188" s="102"/>
      <c r="I188" s="27">
        <f>SUM(I158:I187)</f>
        <v>0</v>
      </c>
    </row>
    <row r="189" spans="1:11" s="98" customFormat="1" ht="16.5" thickTop="1" x14ac:dyDescent="0.25">
      <c r="A189" s="117"/>
      <c r="B189" s="118" t="s">
        <v>210</v>
      </c>
      <c r="C189" s="119"/>
      <c r="D189" s="120"/>
      <c r="E189" s="121"/>
      <c r="F189" s="119"/>
      <c r="G189" s="105"/>
      <c r="H189" s="122"/>
      <c r="I189" s="27">
        <f t="shared" si="28"/>
        <v>0</v>
      </c>
    </row>
    <row r="190" spans="1:11" s="98" customFormat="1" x14ac:dyDescent="0.25">
      <c r="A190" s="60">
        <f>+A187+1</f>
        <v>109</v>
      </c>
      <c r="B190" s="23" t="s">
        <v>211</v>
      </c>
      <c r="C190" s="26" t="s">
        <v>3</v>
      </c>
      <c r="D190" s="24">
        <v>136</v>
      </c>
      <c r="E190" s="24"/>
      <c r="F190" s="23"/>
      <c r="G190" s="103"/>
      <c r="H190" s="3"/>
      <c r="I190" s="27">
        <f t="shared" si="28"/>
        <v>0</v>
      </c>
      <c r="K190" s="3">
        <f t="shared" ref="K190:K194" si="38">+D190*E190</f>
        <v>0</v>
      </c>
    </row>
    <row r="191" spans="1:11" s="98" customFormat="1" x14ac:dyDescent="0.25">
      <c r="A191" s="60">
        <f>+A190+1</f>
        <v>110</v>
      </c>
      <c r="B191" s="23" t="s">
        <v>212</v>
      </c>
      <c r="C191" s="26" t="s">
        <v>3</v>
      </c>
      <c r="D191" s="24">
        <v>64</v>
      </c>
      <c r="E191" s="24"/>
      <c r="F191" s="23"/>
      <c r="G191" s="103"/>
      <c r="H191" s="123"/>
      <c r="I191" s="27">
        <f t="shared" si="28"/>
        <v>0</v>
      </c>
      <c r="K191" s="3">
        <f t="shared" si="38"/>
        <v>0</v>
      </c>
    </row>
    <row r="192" spans="1:11" s="98" customFormat="1" x14ac:dyDescent="0.25">
      <c r="A192" s="60">
        <f>+A191+1</f>
        <v>111</v>
      </c>
      <c r="B192" s="23" t="s">
        <v>213</v>
      </c>
      <c r="C192" s="26" t="s">
        <v>3</v>
      </c>
      <c r="D192" s="24">
        <v>6</v>
      </c>
      <c r="E192" s="24"/>
      <c r="F192" s="23"/>
      <c r="G192" s="103"/>
      <c r="H192" s="123"/>
      <c r="I192" s="27">
        <f t="shared" si="28"/>
        <v>0</v>
      </c>
      <c r="K192" s="3">
        <f t="shared" si="38"/>
        <v>0</v>
      </c>
    </row>
    <row r="193" spans="1:11" s="98" customFormat="1" x14ac:dyDescent="0.25">
      <c r="A193" s="60">
        <f>+A192+1</f>
        <v>112</v>
      </c>
      <c r="B193" s="23" t="s">
        <v>214</v>
      </c>
      <c r="C193" s="26" t="s">
        <v>3</v>
      </c>
      <c r="D193" s="24">
        <v>27</v>
      </c>
      <c r="E193" s="24"/>
      <c r="F193" s="23"/>
      <c r="G193" s="103"/>
      <c r="H193" s="123"/>
      <c r="I193" s="27">
        <f t="shared" si="28"/>
        <v>0</v>
      </c>
      <c r="K193" s="3">
        <f t="shared" si="38"/>
        <v>0</v>
      </c>
    </row>
    <row r="194" spans="1:11" s="102" customFormat="1" ht="16.5" thickBot="1" x14ac:dyDescent="0.3">
      <c r="A194" s="60">
        <f>+A193+1</f>
        <v>113</v>
      </c>
      <c r="B194" s="124" t="s">
        <v>215</v>
      </c>
      <c r="C194" s="26" t="s">
        <v>108</v>
      </c>
      <c r="D194" s="24">
        <v>1</v>
      </c>
      <c r="E194" s="24"/>
      <c r="F194" s="23"/>
      <c r="G194" s="103"/>
      <c r="H194" s="123"/>
      <c r="I194" s="27">
        <f t="shared" si="28"/>
        <v>0</v>
      </c>
      <c r="K194" s="3">
        <f t="shared" si="38"/>
        <v>0</v>
      </c>
    </row>
    <row r="195" spans="1:11" s="3" customFormat="1" ht="17.25" thickTop="1" thickBot="1" x14ac:dyDescent="0.3">
      <c r="A195" s="77"/>
      <c r="B195" s="79" t="s">
        <v>216</v>
      </c>
      <c r="C195" s="40"/>
      <c r="D195" s="40"/>
      <c r="E195" s="40"/>
      <c r="F195" s="41"/>
      <c r="G195" s="42"/>
      <c r="H195" s="123"/>
      <c r="I195" s="27">
        <f>SUM(I189:I194)</f>
        <v>0</v>
      </c>
    </row>
    <row r="196" spans="1:11" s="3" customFormat="1" ht="16.5" thickTop="1" x14ac:dyDescent="0.25">
      <c r="A196" s="57"/>
      <c r="B196" s="125" t="s">
        <v>217</v>
      </c>
      <c r="C196" s="20"/>
      <c r="D196" s="20"/>
      <c r="E196" s="20"/>
      <c r="F196" s="31"/>
      <c r="G196" s="49"/>
      <c r="H196" s="123"/>
      <c r="I196" s="27">
        <f t="shared" si="28"/>
        <v>0</v>
      </c>
    </row>
    <row r="197" spans="1:11" s="123" customFormat="1" ht="33" customHeight="1" x14ac:dyDescent="0.25">
      <c r="A197" s="126"/>
      <c r="B197" s="100" t="s">
        <v>218</v>
      </c>
      <c r="C197" s="127"/>
      <c r="D197" s="128"/>
      <c r="E197" s="129"/>
      <c r="F197" s="130"/>
      <c r="G197" s="103"/>
      <c r="I197" s="27">
        <f t="shared" si="28"/>
        <v>0</v>
      </c>
    </row>
    <row r="198" spans="1:11" s="123" customFormat="1" x14ac:dyDescent="0.25">
      <c r="A198" s="60">
        <f>+A194+1</f>
        <v>114</v>
      </c>
      <c r="B198" s="23" t="s">
        <v>219</v>
      </c>
      <c r="C198" s="22" t="s">
        <v>3</v>
      </c>
      <c r="D198" s="120">
        <v>1</v>
      </c>
      <c r="E198" s="131"/>
      <c r="F198" s="119"/>
      <c r="G198" s="103"/>
      <c r="I198" s="27">
        <f t="shared" si="28"/>
        <v>0</v>
      </c>
      <c r="K198" s="3">
        <f t="shared" ref="K198:K203" si="39">+D198*E198</f>
        <v>0</v>
      </c>
    </row>
    <row r="199" spans="1:11" s="123" customFormat="1" x14ac:dyDescent="0.25">
      <c r="A199" s="60">
        <f>A198+1</f>
        <v>115</v>
      </c>
      <c r="B199" s="23" t="s">
        <v>220</v>
      </c>
      <c r="C199" s="26" t="s">
        <v>3</v>
      </c>
      <c r="D199" s="120">
        <v>65</v>
      </c>
      <c r="E199" s="131"/>
      <c r="F199" s="23"/>
      <c r="G199" s="103"/>
      <c r="I199" s="27">
        <f t="shared" si="28"/>
        <v>0</v>
      </c>
      <c r="K199" s="3">
        <f t="shared" si="39"/>
        <v>0</v>
      </c>
    </row>
    <row r="200" spans="1:11" s="123" customFormat="1" x14ac:dyDescent="0.25">
      <c r="A200" s="60">
        <f>+A199+1</f>
        <v>116</v>
      </c>
      <c r="B200" s="23" t="s">
        <v>221</v>
      </c>
      <c r="C200" s="26" t="s">
        <v>3</v>
      </c>
      <c r="D200" s="120">
        <v>5</v>
      </c>
      <c r="E200" s="131"/>
      <c r="F200" s="23"/>
      <c r="G200" s="103"/>
      <c r="I200" s="27">
        <f t="shared" si="28"/>
        <v>0</v>
      </c>
      <c r="K200" s="3">
        <f t="shared" si="39"/>
        <v>0</v>
      </c>
    </row>
    <row r="201" spans="1:11" s="123" customFormat="1" x14ac:dyDescent="0.25">
      <c r="A201" s="60">
        <f>A200+1</f>
        <v>117</v>
      </c>
      <c r="B201" s="23" t="s">
        <v>222</v>
      </c>
      <c r="C201" s="26" t="s">
        <v>3</v>
      </c>
      <c r="D201" s="120">
        <v>7</v>
      </c>
      <c r="E201" s="131"/>
      <c r="F201" s="23"/>
      <c r="G201" s="103"/>
      <c r="I201" s="27">
        <f t="shared" si="28"/>
        <v>0</v>
      </c>
      <c r="K201" s="3">
        <f t="shared" si="39"/>
        <v>0</v>
      </c>
    </row>
    <row r="202" spans="1:11" s="123" customFormat="1" x14ac:dyDescent="0.25">
      <c r="A202" s="60">
        <f>A201+1</f>
        <v>118</v>
      </c>
      <c r="B202" s="23" t="s">
        <v>223</v>
      </c>
      <c r="C202" s="26" t="s">
        <v>3</v>
      </c>
      <c r="D202" s="120">
        <v>4</v>
      </c>
      <c r="E202" s="131"/>
      <c r="F202" s="23"/>
      <c r="G202" s="103"/>
      <c r="I202" s="27">
        <f t="shared" si="28"/>
        <v>0</v>
      </c>
      <c r="K202" s="3">
        <f t="shared" si="39"/>
        <v>0</v>
      </c>
    </row>
    <row r="203" spans="1:11" s="123" customFormat="1" x14ac:dyDescent="0.25">
      <c r="A203" s="60">
        <f>A202+1</f>
        <v>119</v>
      </c>
      <c r="B203" s="23" t="s">
        <v>224</v>
      </c>
      <c r="C203" s="26" t="s">
        <v>108</v>
      </c>
      <c r="D203" s="120">
        <v>1</v>
      </c>
      <c r="E203" s="131"/>
      <c r="F203" s="23"/>
      <c r="G203" s="103"/>
      <c r="I203" s="27">
        <f t="shared" si="28"/>
        <v>0</v>
      </c>
      <c r="K203" s="3">
        <f t="shared" si="39"/>
        <v>0</v>
      </c>
    </row>
    <row r="204" spans="1:11" s="123" customFormat="1" x14ac:dyDescent="0.25">
      <c r="A204" s="60"/>
      <c r="B204" s="100" t="s">
        <v>225</v>
      </c>
      <c r="C204" s="26"/>
      <c r="D204" s="120"/>
      <c r="E204" s="131"/>
      <c r="F204" s="119"/>
      <c r="G204" s="103"/>
      <c r="I204" s="27">
        <f t="shared" si="28"/>
        <v>0</v>
      </c>
    </row>
    <row r="205" spans="1:11" s="123" customFormat="1" x14ac:dyDescent="0.25">
      <c r="A205" s="60">
        <f>+A203+1</f>
        <v>120</v>
      </c>
      <c r="B205" s="23" t="s">
        <v>226</v>
      </c>
      <c r="C205" s="26" t="s">
        <v>3</v>
      </c>
      <c r="D205" s="120">
        <v>1</v>
      </c>
      <c r="E205" s="131"/>
      <c r="F205" s="119"/>
      <c r="G205" s="103"/>
      <c r="I205" s="27">
        <f t="shared" si="28"/>
        <v>0</v>
      </c>
      <c r="K205" s="3">
        <f t="shared" ref="K205:K209" si="40">+D205*E205</f>
        <v>0</v>
      </c>
    </row>
    <row r="206" spans="1:11" s="123" customFormat="1" x14ac:dyDescent="0.25">
      <c r="A206" s="60">
        <f>A205+1</f>
        <v>121</v>
      </c>
      <c r="B206" s="23" t="s">
        <v>227</v>
      </c>
      <c r="C206" s="26" t="s">
        <v>3</v>
      </c>
      <c r="D206" s="120">
        <v>9</v>
      </c>
      <c r="E206" s="131"/>
      <c r="F206" s="23"/>
      <c r="G206" s="103"/>
      <c r="I206" s="27">
        <f t="shared" si="28"/>
        <v>0</v>
      </c>
      <c r="K206" s="3">
        <f t="shared" si="40"/>
        <v>0</v>
      </c>
    </row>
    <row r="207" spans="1:11" s="123" customFormat="1" x14ac:dyDescent="0.25">
      <c r="A207" s="60">
        <f>A206+1</f>
        <v>122</v>
      </c>
      <c r="B207" s="23" t="s">
        <v>228</v>
      </c>
      <c r="C207" s="66" t="s">
        <v>108</v>
      </c>
      <c r="D207" s="120">
        <v>1</v>
      </c>
      <c r="E207" s="131"/>
      <c r="F207" s="23"/>
      <c r="G207" s="103"/>
      <c r="I207" s="27">
        <f t="shared" si="28"/>
        <v>0</v>
      </c>
      <c r="K207" s="3">
        <f t="shared" si="40"/>
        <v>0</v>
      </c>
    </row>
    <row r="208" spans="1:11" s="123" customFormat="1" x14ac:dyDescent="0.25">
      <c r="A208" s="60">
        <f>+A207+1</f>
        <v>123</v>
      </c>
      <c r="B208" s="23" t="s">
        <v>229</v>
      </c>
      <c r="C208" s="26" t="s">
        <v>3</v>
      </c>
      <c r="D208" s="120">
        <v>2</v>
      </c>
      <c r="E208" s="131"/>
      <c r="F208" s="23"/>
      <c r="G208" s="103"/>
      <c r="I208" s="27">
        <f t="shared" si="28"/>
        <v>0</v>
      </c>
      <c r="K208" s="3">
        <f t="shared" si="40"/>
        <v>0</v>
      </c>
    </row>
    <row r="209" spans="1:11" s="123" customFormat="1" x14ac:dyDescent="0.25">
      <c r="A209" s="60">
        <f>+A208+1</f>
        <v>124</v>
      </c>
      <c r="B209" s="23" t="s">
        <v>230</v>
      </c>
      <c r="C209" s="26" t="s">
        <v>3</v>
      </c>
      <c r="D209" s="120">
        <v>9</v>
      </c>
      <c r="E209" s="131"/>
      <c r="F209" s="23"/>
      <c r="G209" s="103"/>
      <c r="I209" s="27">
        <f t="shared" ref="I209:I251" si="41">+D209*E209</f>
        <v>0</v>
      </c>
      <c r="K209" s="3">
        <f t="shared" si="40"/>
        <v>0</v>
      </c>
    </row>
    <row r="210" spans="1:11" s="123" customFormat="1" x14ac:dyDescent="0.25">
      <c r="A210" s="60">
        <f>+A209+1</f>
        <v>125</v>
      </c>
      <c r="B210" s="23" t="s">
        <v>231</v>
      </c>
      <c r="C210" s="26"/>
      <c r="D210" s="120"/>
      <c r="E210" s="131"/>
      <c r="F210" s="23"/>
      <c r="G210" s="103"/>
      <c r="I210" s="27">
        <f t="shared" si="41"/>
        <v>0</v>
      </c>
    </row>
    <row r="211" spans="1:11" s="123" customFormat="1" x14ac:dyDescent="0.25">
      <c r="A211" s="60"/>
      <c r="B211" s="23" t="s">
        <v>232</v>
      </c>
      <c r="C211" s="26" t="s">
        <v>3</v>
      </c>
      <c r="D211" s="120">
        <v>215</v>
      </c>
      <c r="E211" s="131"/>
      <c r="F211" s="119"/>
      <c r="G211" s="103"/>
      <c r="I211" s="27">
        <f t="shared" si="41"/>
        <v>0</v>
      </c>
      <c r="K211" s="3">
        <f t="shared" ref="K211:K215" si="42">+D211*E211</f>
        <v>0</v>
      </c>
    </row>
    <row r="212" spans="1:11" s="123" customFormat="1" x14ac:dyDescent="0.25">
      <c r="A212" s="60"/>
      <c r="B212" s="23" t="s">
        <v>233</v>
      </c>
      <c r="C212" s="26" t="s">
        <v>3</v>
      </c>
      <c r="D212" s="120">
        <v>215</v>
      </c>
      <c r="E212" s="131"/>
      <c r="F212" s="23"/>
      <c r="G212" s="103"/>
      <c r="I212" s="27">
        <f t="shared" si="41"/>
        <v>0</v>
      </c>
      <c r="K212" s="3">
        <f t="shared" si="42"/>
        <v>0</v>
      </c>
    </row>
    <row r="213" spans="1:11" s="123" customFormat="1" x14ac:dyDescent="0.25">
      <c r="A213" s="60">
        <f>+A210+1</f>
        <v>126</v>
      </c>
      <c r="B213" s="23" t="s">
        <v>234</v>
      </c>
      <c r="C213" s="26" t="s">
        <v>3</v>
      </c>
      <c r="D213" s="120">
        <v>190</v>
      </c>
      <c r="E213" s="131"/>
      <c r="F213" s="23"/>
      <c r="G213" s="103"/>
      <c r="H213" s="132"/>
      <c r="I213" s="27">
        <f t="shared" si="41"/>
        <v>0</v>
      </c>
      <c r="K213" s="3">
        <f t="shared" si="42"/>
        <v>0</v>
      </c>
    </row>
    <row r="214" spans="1:11" s="123" customFormat="1" x14ac:dyDescent="0.25">
      <c r="A214" s="60">
        <f>A213+1</f>
        <v>127</v>
      </c>
      <c r="B214" s="23" t="s">
        <v>235</v>
      </c>
      <c r="C214" s="26" t="s">
        <v>3</v>
      </c>
      <c r="D214" s="120">
        <v>25</v>
      </c>
      <c r="E214" s="131"/>
      <c r="F214" s="23"/>
      <c r="G214" s="103"/>
      <c r="H214" s="3"/>
      <c r="I214" s="27">
        <f t="shared" si="41"/>
        <v>0</v>
      </c>
      <c r="K214" s="3">
        <f t="shared" si="42"/>
        <v>0</v>
      </c>
    </row>
    <row r="215" spans="1:11" s="123" customFormat="1" ht="16.5" thickBot="1" x14ac:dyDescent="0.3">
      <c r="A215" s="60">
        <f>A214+1</f>
        <v>128</v>
      </c>
      <c r="B215" s="23" t="s">
        <v>236</v>
      </c>
      <c r="C215" s="26" t="s">
        <v>3</v>
      </c>
      <c r="D215" s="120">
        <v>3</v>
      </c>
      <c r="E215" s="131"/>
      <c r="F215" s="23"/>
      <c r="G215" s="103"/>
      <c r="H215" s="3"/>
      <c r="I215" s="27">
        <f t="shared" si="41"/>
        <v>0</v>
      </c>
      <c r="K215" s="3">
        <f t="shared" si="42"/>
        <v>0</v>
      </c>
    </row>
    <row r="216" spans="1:11" s="3" customFormat="1" ht="17.25" thickTop="1" thickBot="1" x14ac:dyDescent="0.3">
      <c r="A216" s="77"/>
      <c r="B216" s="79" t="s">
        <v>237</v>
      </c>
      <c r="C216" s="40"/>
      <c r="D216" s="40"/>
      <c r="E216" s="40"/>
      <c r="F216" s="41"/>
      <c r="G216" s="42"/>
      <c r="I216" s="27">
        <f t="shared" si="41"/>
        <v>0</v>
      </c>
    </row>
    <row r="217" spans="1:11" s="90" customFormat="1" ht="17.25" thickTop="1" thickBot="1" x14ac:dyDescent="0.3">
      <c r="A217" s="77"/>
      <c r="B217" s="79" t="s">
        <v>238</v>
      </c>
      <c r="C217" s="40"/>
      <c r="D217" s="40"/>
      <c r="E217" s="40"/>
      <c r="F217" s="41"/>
      <c r="G217" s="42"/>
      <c r="I217" s="27">
        <f t="shared" si="41"/>
        <v>0</v>
      </c>
    </row>
    <row r="218" spans="1:11" s="3" customFormat="1" ht="16.5" thickTop="1" x14ac:dyDescent="0.25">
      <c r="A218" s="60"/>
      <c r="B218" s="44" t="s">
        <v>239</v>
      </c>
      <c r="C218" s="24"/>
      <c r="D218" s="24"/>
      <c r="E218" s="24"/>
      <c r="F218" s="24"/>
      <c r="G218" s="26"/>
      <c r="I218" s="27">
        <f t="shared" si="41"/>
        <v>0</v>
      </c>
    </row>
    <row r="219" spans="1:11" s="3" customFormat="1" x14ac:dyDescent="0.25">
      <c r="A219" s="60">
        <f>A215+1</f>
        <v>129</v>
      </c>
      <c r="B219" s="45" t="s">
        <v>240</v>
      </c>
      <c r="C219" s="26" t="s">
        <v>14</v>
      </c>
      <c r="D219" s="26">
        <v>472</v>
      </c>
      <c r="E219" s="26"/>
      <c r="F219" s="26"/>
      <c r="G219" s="26"/>
      <c r="I219" s="27">
        <f t="shared" si="41"/>
        <v>0</v>
      </c>
      <c r="K219" s="3">
        <f t="shared" ref="K219:K225" si="43">+D219*E219</f>
        <v>0</v>
      </c>
    </row>
    <row r="220" spans="1:11" s="3" customFormat="1" x14ac:dyDescent="0.25">
      <c r="A220" s="60">
        <f t="shared" ref="A220:A225" si="44">+A219+1</f>
        <v>130</v>
      </c>
      <c r="B220" s="45" t="s">
        <v>241</v>
      </c>
      <c r="C220" s="22" t="s">
        <v>14</v>
      </c>
      <c r="D220" s="26">
        <v>1145</v>
      </c>
      <c r="E220" s="26"/>
      <c r="F220" s="26"/>
      <c r="G220" s="26"/>
      <c r="I220" s="27">
        <f t="shared" si="41"/>
        <v>0</v>
      </c>
      <c r="K220" s="3">
        <f t="shared" si="43"/>
        <v>0</v>
      </c>
    </row>
    <row r="221" spans="1:11" s="3" customFormat="1" x14ac:dyDescent="0.25">
      <c r="A221" s="60">
        <f t="shared" si="44"/>
        <v>131</v>
      </c>
      <c r="B221" s="45" t="s">
        <v>242</v>
      </c>
      <c r="C221" s="26" t="s">
        <v>14</v>
      </c>
      <c r="D221" s="26">
        <v>562</v>
      </c>
      <c r="E221" s="26"/>
      <c r="F221" s="26"/>
      <c r="G221" s="26"/>
      <c r="I221" s="27">
        <f t="shared" si="41"/>
        <v>0</v>
      </c>
      <c r="K221" s="3">
        <f t="shared" si="43"/>
        <v>0</v>
      </c>
    </row>
    <row r="222" spans="1:11" s="3" customFormat="1" x14ac:dyDescent="0.25">
      <c r="A222" s="60">
        <f t="shared" si="44"/>
        <v>132</v>
      </c>
      <c r="B222" s="45" t="s">
        <v>243</v>
      </c>
      <c r="C222" s="26" t="s">
        <v>14</v>
      </c>
      <c r="D222" s="26">
        <v>1145</v>
      </c>
      <c r="E222" s="26"/>
      <c r="F222" s="26"/>
      <c r="G222" s="26"/>
      <c r="I222" s="27">
        <f t="shared" si="41"/>
        <v>0</v>
      </c>
      <c r="K222" s="3">
        <f t="shared" si="43"/>
        <v>0</v>
      </c>
    </row>
    <row r="223" spans="1:11" s="3" customFormat="1" x14ac:dyDescent="0.25">
      <c r="A223" s="60">
        <f t="shared" si="44"/>
        <v>133</v>
      </c>
      <c r="B223" s="45" t="s">
        <v>244</v>
      </c>
      <c r="C223" s="26" t="s">
        <v>14</v>
      </c>
      <c r="D223" s="26">
        <v>303</v>
      </c>
      <c r="E223" s="26"/>
      <c r="F223" s="26"/>
      <c r="G223" s="26"/>
      <c r="I223" s="27">
        <f t="shared" si="41"/>
        <v>0</v>
      </c>
      <c r="K223" s="3">
        <f t="shared" si="43"/>
        <v>0</v>
      </c>
    </row>
    <row r="224" spans="1:11" s="3" customFormat="1" x14ac:dyDescent="0.25">
      <c r="A224" s="60">
        <f t="shared" si="44"/>
        <v>134</v>
      </c>
      <c r="B224" s="45" t="s">
        <v>245</v>
      </c>
      <c r="C224" s="26" t="s">
        <v>14</v>
      </c>
      <c r="D224" s="26">
        <v>490</v>
      </c>
      <c r="E224" s="26"/>
      <c r="F224" s="26"/>
      <c r="G224" s="26"/>
      <c r="I224" s="27">
        <f t="shared" si="41"/>
        <v>0</v>
      </c>
      <c r="K224" s="3">
        <f t="shared" si="43"/>
        <v>0</v>
      </c>
    </row>
    <row r="225" spans="1:11" s="3" customFormat="1" ht="16.5" thickBot="1" x14ac:dyDescent="0.3">
      <c r="A225" s="60">
        <f t="shared" si="44"/>
        <v>135</v>
      </c>
      <c r="B225" s="47" t="s">
        <v>246</v>
      </c>
      <c r="C225" s="26" t="s">
        <v>79</v>
      </c>
      <c r="D225" s="26">
        <v>1</v>
      </c>
      <c r="E225" s="26"/>
      <c r="F225" s="26"/>
      <c r="G225" s="26"/>
      <c r="I225" s="27">
        <f t="shared" si="41"/>
        <v>0</v>
      </c>
      <c r="K225" s="3">
        <f t="shared" si="43"/>
        <v>0</v>
      </c>
    </row>
    <row r="226" spans="1:11" s="3" customFormat="1" ht="17.25" thickTop="1" thickBot="1" x14ac:dyDescent="0.3">
      <c r="A226" s="77"/>
      <c r="B226" s="79" t="s">
        <v>247</v>
      </c>
      <c r="C226" s="40"/>
      <c r="D226" s="40"/>
      <c r="E226" s="40"/>
      <c r="F226" s="41"/>
      <c r="G226" s="42"/>
      <c r="I226" s="27">
        <f>SUM(I219:I225)</f>
        <v>0</v>
      </c>
    </row>
    <row r="227" spans="1:11" s="3" customFormat="1" ht="16.5" thickTop="1" x14ac:dyDescent="0.25">
      <c r="A227" s="60"/>
      <c r="B227" s="133" t="s">
        <v>248</v>
      </c>
      <c r="C227" s="134"/>
      <c r="D227" s="134"/>
      <c r="E227" s="134"/>
      <c r="F227" s="134"/>
      <c r="G227" s="134"/>
      <c r="I227" s="27">
        <f t="shared" si="41"/>
        <v>0</v>
      </c>
    </row>
    <row r="228" spans="1:11" s="3" customFormat="1" x14ac:dyDescent="0.25">
      <c r="A228" s="60">
        <f>+A225+1</f>
        <v>136</v>
      </c>
      <c r="B228" s="23" t="s">
        <v>249</v>
      </c>
      <c r="C228" s="26" t="s">
        <v>34</v>
      </c>
      <c r="D228" s="26">
        <v>80</v>
      </c>
      <c r="E228" s="26"/>
      <c r="F228" s="26"/>
      <c r="G228" s="26"/>
      <c r="I228" s="27">
        <f t="shared" si="41"/>
        <v>0</v>
      </c>
      <c r="K228" s="3">
        <f t="shared" ref="K228:K232" si="45">+D228*E228</f>
        <v>0</v>
      </c>
    </row>
    <row r="229" spans="1:11" s="3" customFormat="1" x14ac:dyDescent="0.25">
      <c r="A229" s="60">
        <f>+A228+1</f>
        <v>137</v>
      </c>
      <c r="B229" s="23" t="s">
        <v>250</v>
      </c>
      <c r="C229" s="22" t="s">
        <v>14</v>
      </c>
      <c r="D229" s="26">
        <v>388</v>
      </c>
      <c r="E229" s="26"/>
      <c r="F229" s="26"/>
      <c r="G229" s="26"/>
      <c r="H229" s="135"/>
      <c r="I229" s="27">
        <f t="shared" si="41"/>
        <v>0</v>
      </c>
      <c r="K229" s="3">
        <f t="shared" si="45"/>
        <v>0</v>
      </c>
    </row>
    <row r="230" spans="1:11" s="3" customFormat="1" x14ac:dyDescent="0.25">
      <c r="A230" s="60">
        <f>+A229+1</f>
        <v>138</v>
      </c>
      <c r="B230" s="23" t="s">
        <v>251</v>
      </c>
      <c r="C230" s="26" t="s">
        <v>3</v>
      </c>
      <c r="D230" s="26">
        <v>50</v>
      </c>
      <c r="E230" s="26"/>
      <c r="F230" s="26"/>
      <c r="G230" s="26"/>
      <c r="H230" s="135"/>
      <c r="I230" s="27">
        <f t="shared" si="41"/>
        <v>0</v>
      </c>
      <c r="K230" s="3">
        <f t="shared" si="45"/>
        <v>0</v>
      </c>
    </row>
    <row r="231" spans="1:11" s="3" customFormat="1" x14ac:dyDescent="0.25">
      <c r="A231" s="60">
        <f>+A230+1</f>
        <v>139</v>
      </c>
      <c r="B231" s="23" t="s">
        <v>252</v>
      </c>
      <c r="C231" s="26" t="s">
        <v>34</v>
      </c>
      <c r="D231" s="26">
        <v>736</v>
      </c>
      <c r="E231" s="26"/>
      <c r="F231" s="26"/>
      <c r="G231" s="26"/>
      <c r="H231" s="135"/>
      <c r="I231" s="27">
        <f t="shared" si="41"/>
        <v>0</v>
      </c>
      <c r="K231" s="3">
        <f t="shared" si="45"/>
        <v>0</v>
      </c>
    </row>
    <row r="232" spans="1:11" s="3" customFormat="1" x14ac:dyDescent="0.25">
      <c r="A232" s="60">
        <f>+A231+1</f>
        <v>140</v>
      </c>
      <c r="B232" s="23" t="s">
        <v>253</v>
      </c>
      <c r="C232" s="26" t="s">
        <v>34</v>
      </c>
      <c r="D232" s="26">
        <v>110</v>
      </c>
      <c r="E232" s="26"/>
      <c r="F232" s="26"/>
      <c r="G232" s="26"/>
      <c r="H232" s="135"/>
      <c r="I232" s="27">
        <f t="shared" si="41"/>
        <v>0</v>
      </c>
      <c r="K232" s="3">
        <f t="shared" si="45"/>
        <v>0</v>
      </c>
    </row>
    <row r="233" spans="1:11" s="3" customFormat="1" x14ac:dyDescent="0.25">
      <c r="A233" s="60">
        <f>+A232+1</f>
        <v>141</v>
      </c>
      <c r="B233" s="136" t="s">
        <v>254</v>
      </c>
      <c r="C233" s="26"/>
      <c r="D233" s="26"/>
      <c r="E233" s="26"/>
      <c r="F233" s="137"/>
      <c r="G233" s="26"/>
      <c r="H233" s="98"/>
      <c r="I233" s="27">
        <f t="shared" si="41"/>
        <v>0</v>
      </c>
    </row>
    <row r="234" spans="1:11" s="3" customFormat="1" x14ac:dyDescent="0.25">
      <c r="A234" s="60" t="s">
        <v>160</v>
      </c>
      <c r="B234" s="138" t="s">
        <v>255</v>
      </c>
      <c r="C234" s="22" t="s">
        <v>34</v>
      </c>
      <c r="D234" s="26">
        <v>220</v>
      </c>
      <c r="E234" s="26"/>
      <c r="F234" s="137"/>
      <c r="G234" s="26"/>
      <c r="H234" s="98"/>
      <c r="I234" s="27">
        <f t="shared" si="41"/>
        <v>0</v>
      </c>
      <c r="K234" s="3">
        <f t="shared" ref="K234:K237" si="46">+D234*E234</f>
        <v>0</v>
      </c>
    </row>
    <row r="235" spans="1:11" s="3" customFormat="1" x14ac:dyDescent="0.25">
      <c r="A235" s="60" t="s">
        <v>162</v>
      </c>
      <c r="B235" s="136" t="s">
        <v>256</v>
      </c>
      <c r="C235" s="26" t="s">
        <v>34</v>
      </c>
      <c r="D235" s="26">
        <v>90</v>
      </c>
      <c r="E235" s="26"/>
      <c r="F235" s="137"/>
      <c r="G235" s="26"/>
      <c r="H235" s="98"/>
      <c r="I235" s="27">
        <f t="shared" si="41"/>
        <v>0</v>
      </c>
      <c r="K235" s="3">
        <f t="shared" si="46"/>
        <v>0</v>
      </c>
    </row>
    <row r="236" spans="1:11" s="3" customFormat="1" x14ac:dyDescent="0.25">
      <c r="A236" s="60" t="s">
        <v>164</v>
      </c>
      <c r="B236" s="136" t="s">
        <v>257</v>
      </c>
      <c r="C236" s="26" t="s">
        <v>34</v>
      </c>
      <c r="D236" s="26">
        <v>100</v>
      </c>
      <c r="E236" s="26"/>
      <c r="F236" s="137"/>
      <c r="G236" s="26"/>
      <c r="H236" s="98"/>
      <c r="I236" s="27">
        <f t="shared" si="41"/>
        <v>0</v>
      </c>
      <c r="K236" s="3">
        <f t="shared" si="46"/>
        <v>0</v>
      </c>
    </row>
    <row r="237" spans="1:11" s="3" customFormat="1" x14ac:dyDescent="0.25">
      <c r="A237" s="60" t="s">
        <v>258</v>
      </c>
      <c r="B237" s="136" t="s">
        <v>259</v>
      </c>
      <c r="C237" s="26" t="s">
        <v>34</v>
      </c>
      <c r="D237" s="26">
        <v>25</v>
      </c>
      <c r="E237" s="26"/>
      <c r="F237" s="139"/>
      <c r="G237" s="26"/>
      <c r="H237" s="98"/>
      <c r="I237" s="27">
        <f t="shared" si="41"/>
        <v>0</v>
      </c>
      <c r="K237" s="3">
        <f t="shared" si="46"/>
        <v>0</v>
      </c>
    </row>
    <row r="238" spans="1:11" s="3" customFormat="1" x14ac:dyDescent="0.25">
      <c r="A238" s="60"/>
      <c r="B238" s="140" t="s">
        <v>137</v>
      </c>
      <c r="C238" s="26"/>
      <c r="D238" s="26"/>
      <c r="E238" s="26"/>
      <c r="F238" s="139"/>
      <c r="G238" s="26"/>
      <c r="H238" s="98"/>
      <c r="I238" s="27">
        <f t="shared" si="41"/>
        <v>0</v>
      </c>
    </row>
    <row r="239" spans="1:11" s="135" customFormat="1" x14ac:dyDescent="0.25">
      <c r="A239" s="60">
        <f>+A233+1</f>
        <v>142</v>
      </c>
      <c r="B239" s="136" t="s">
        <v>138</v>
      </c>
      <c r="C239" s="26"/>
      <c r="D239" s="26"/>
      <c r="E239" s="26"/>
      <c r="F239" s="26"/>
      <c r="G239" s="26"/>
      <c r="H239" s="98"/>
      <c r="I239" s="27">
        <f t="shared" si="41"/>
        <v>0</v>
      </c>
    </row>
    <row r="240" spans="1:11" s="135" customFormat="1" x14ac:dyDescent="0.25">
      <c r="A240" s="60" t="s">
        <v>160</v>
      </c>
      <c r="B240" s="136" t="s">
        <v>140</v>
      </c>
      <c r="C240" s="26" t="s">
        <v>3</v>
      </c>
      <c r="D240" s="26">
        <v>17</v>
      </c>
      <c r="E240" s="26"/>
      <c r="F240" s="137"/>
      <c r="G240" s="26"/>
      <c r="H240" s="98"/>
      <c r="I240" s="27">
        <f t="shared" si="41"/>
        <v>0</v>
      </c>
      <c r="K240" s="3">
        <f t="shared" ref="K240:K247" si="47">+D240*E240</f>
        <v>0</v>
      </c>
    </row>
    <row r="241" spans="1:11" s="135" customFormat="1" x14ac:dyDescent="0.25">
      <c r="A241" s="60" t="s">
        <v>164</v>
      </c>
      <c r="B241" s="136" t="s">
        <v>141</v>
      </c>
      <c r="C241" s="22" t="s">
        <v>3</v>
      </c>
      <c r="D241" s="26">
        <v>4</v>
      </c>
      <c r="E241" s="26"/>
      <c r="F241" s="137"/>
      <c r="G241" s="26"/>
      <c r="H241" s="98"/>
      <c r="I241" s="27">
        <f t="shared" si="41"/>
        <v>0</v>
      </c>
      <c r="K241" s="3">
        <f t="shared" si="47"/>
        <v>0</v>
      </c>
    </row>
    <row r="242" spans="1:11" s="34" customFormat="1" x14ac:dyDescent="0.25">
      <c r="A242" s="60">
        <f>+A239+1</f>
        <v>143</v>
      </c>
      <c r="B242" s="136" t="s">
        <v>260</v>
      </c>
      <c r="C242" s="26" t="s">
        <v>3</v>
      </c>
      <c r="D242" s="26">
        <v>1</v>
      </c>
      <c r="E242" s="26"/>
      <c r="F242" s="137"/>
      <c r="G242" s="26"/>
      <c r="H242" s="141"/>
      <c r="I242" s="27">
        <f t="shared" si="41"/>
        <v>0</v>
      </c>
      <c r="K242" s="3">
        <f t="shared" si="47"/>
        <v>0</v>
      </c>
    </row>
    <row r="243" spans="1:11" s="98" customFormat="1" x14ac:dyDescent="0.25">
      <c r="A243" s="60">
        <f>+A242+1</f>
        <v>144</v>
      </c>
      <c r="B243" s="136" t="s">
        <v>261</v>
      </c>
      <c r="C243" s="26" t="s">
        <v>34</v>
      </c>
      <c r="D243" s="26">
        <v>120</v>
      </c>
      <c r="E243" s="26"/>
      <c r="F243" s="105"/>
      <c r="G243" s="26"/>
      <c r="H243" s="2"/>
      <c r="I243" s="27">
        <f t="shared" si="41"/>
        <v>0</v>
      </c>
      <c r="K243" s="3">
        <f t="shared" si="47"/>
        <v>0</v>
      </c>
    </row>
    <row r="244" spans="1:11" s="98" customFormat="1" x14ac:dyDescent="0.25">
      <c r="A244" s="60">
        <f t="shared" ref="A244:A248" si="48">+A243+1</f>
        <v>145</v>
      </c>
      <c r="B244" s="136" t="s">
        <v>262</v>
      </c>
      <c r="C244" s="22" t="s">
        <v>3</v>
      </c>
      <c r="D244" s="26">
        <v>25</v>
      </c>
      <c r="E244" s="26"/>
      <c r="F244" s="105"/>
      <c r="G244" s="26"/>
      <c r="H244" s="2"/>
      <c r="I244" s="27">
        <f t="shared" si="41"/>
        <v>0</v>
      </c>
      <c r="K244" s="3">
        <f t="shared" si="47"/>
        <v>0</v>
      </c>
    </row>
    <row r="245" spans="1:11" s="98" customFormat="1" x14ac:dyDescent="0.25">
      <c r="A245" s="60">
        <f t="shared" si="48"/>
        <v>146</v>
      </c>
      <c r="B245" s="136" t="s">
        <v>263</v>
      </c>
      <c r="C245" s="22" t="s">
        <v>3</v>
      </c>
      <c r="D245" s="26">
        <v>10</v>
      </c>
      <c r="E245" s="26"/>
      <c r="F245" s="105"/>
      <c r="G245" s="26"/>
      <c r="I245" s="27">
        <f t="shared" si="41"/>
        <v>0</v>
      </c>
      <c r="K245" s="3">
        <f t="shared" si="47"/>
        <v>0</v>
      </c>
    </row>
    <row r="246" spans="1:11" s="98" customFormat="1" x14ac:dyDescent="0.25">
      <c r="A246" s="60">
        <f t="shared" si="48"/>
        <v>147</v>
      </c>
      <c r="B246" s="136" t="s">
        <v>264</v>
      </c>
      <c r="C246" s="26" t="s">
        <v>3</v>
      </c>
      <c r="D246" s="26">
        <v>18</v>
      </c>
      <c r="E246" s="26"/>
      <c r="F246" s="105"/>
      <c r="G246" s="26"/>
      <c r="H246" s="3"/>
      <c r="I246" s="27">
        <f t="shared" si="41"/>
        <v>0</v>
      </c>
      <c r="K246" s="3">
        <f t="shared" si="47"/>
        <v>0</v>
      </c>
    </row>
    <row r="247" spans="1:11" x14ac:dyDescent="0.25">
      <c r="A247" s="60">
        <f t="shared" si="48"/>
        <v>148</v>
      </c>
      <c r="B247" s="136" t="s">
        <v>265</v>
      </c>
      <c r="C247" s="26" t="s">
        <v>34</v>
      </c>
      <c r="D247" s="26">
        <v>145</v>
      </c>
      <c r="E247" s="26"/>
      <c r="F247" s="142"/>
      <c r="G247" s="26"/>
      <c r="H247" s="99"/>
      <c r="I247" s="27">
        <f t="shared" si="41"/>
        <v>0</v>
      </c>
      <c r="K247" s="3">
        <f t="shared" si="47"/>
        <v>0</v>
      </c>
    </row>
    <row r="248" spans="1:11" s="123" customFormat="1" x14ac:dyDescent="0.25">
      <c r="A248" s="60">
        <f t="shared" si="48"/>
        <v>149</v>
      </c>
      <c r="B248" s="138" t="s">
        <v>266</v>
      </c>
      <c r="C248" s="26"/>
      <c r="D248" s="26"/>
      <c r="E248" s="26"/>
      <c r="F248" s="142"/>
      <c r="G248" s="26"/>
      <c r="H248" s="143"/>
      <c r="I248" s="56">
        <f t="shared" si="41"/>
        <v>0</v>
      </c>
    </row>
    <row r="249" spans="1:11" s="147" customFormat="1" x14ac:dyDescent="0.25">
      <c r="A249" s="64"/>
      <c r="B249" s="144" t="s">
        <v>267</v>
      </c>
      <c r="C249" s="145"/>
      <c r="D249" s="145"/>
      <c r="E249" s="145"/>
      <c r="F249" s="145"/>
      <c r="G249" s="145"/>
      <c r="H249" s="146"/>
      <c r="I249" s="110">
        <f t="shared" si="41"/>
        <v>0</v>
      </c>
    </row>
    <row r="250" spans="1:11" x14ac:dyDescent="0.25">
      <c r="A250" s="60" t="s">
        <v>110</v>
      </c>
      <c r="B250" s="136" t="s">
        <v>268</v>
      </c>
      <c r="C250" s="26" t="s">
        <v>3</v>
      </c>
      <c r="D250" s="26">
        <v>18</v>
      </c>
      <c r="E250" s="26"/>
      <c r="F250" s="142"/>
      <c r="G250" s="26"/>
      <c r="H250" s="99"/>
      <c r="I250" s="27">
        <f t="shared" si="41"/>
        <v>0</v>
      </c>
      <c r="K250" s="3">
        <f t="shared" ref="K250:K251" si="49">+D250*E250</f>
        <v>0</v>
      </c>
    </row>
    <row r="251" spans="1:11" ht="16.5" thickBot="1" x14ac:dyDescent="0.3">
      <c r="A251" s="60" t="s">
        <v>112</v>
      </c>
      <c r="B251" s="138" t="s">
        <v>269</v>
      </c>
      <c r="C251" s="26" t="s">
        <v>3</v>
      </c>
      <c r="D251" s="26">
        <v>2</v>
      </c>
      <c r="E251" s="26"/>
      <c r="F251" s="142"/>
      <c r="G251" s="26"/>
      <c r="H251" s="99"/>
      <c r="I251" s="27">
        <f t="shared" si="41"/>
        <v>0</v>
      </c>
      <c r="K251" s="3">
        <f t="shared" si="49"/>
        <v>0</v>
      </c>
    </row>
    <row r="252" spans="1:11" s="3" customFormat="1" ht="17.25" thickTop="1" thickBot="1" x14ac:dyDescent="0.3">
      <c r="A252" s="38"/>
      <c r="B252" s="39" t="s">
        <v>270</v>
      </c>
      <c r="C252" s="40"/>
      <c r="D252" s="40"/>
      <c r="E252" s="40"/>
      <c r="F252" s="41"/>
      <c r="G252" s="42"/>
      <c r="H252" s="99"/>
      <c r="I252" s="3">
        <f>SUM(I227:I251)</f>
        <v>0</v>
      </c>
    </row>
    <row r="253" spans="1:11" s="99" customFormat="1" ht="17.25" customHeight="1" thickTop="1" thickBot="1" x14ac:dyDescent="0.3">
      <c r="A253" s="148" t="s">
        <v>271</v>
      </c>
      <c r="B253" s="148"/>
      <c r="C253" s="148"/>
      <c r="D253" s="148"/>
      <c r="E253" s="148"/>
      <c r="F253" s="149"/>
      <c r="G253" s="149"/>
      <c r="H253" s="2"/>
      <c r="I253" s="150">
        <f>+I43</f>
        <v>0</v>
      </c>
    </row>
    <row r="254" spans="1:11" s="99" customFormat="1" ht="17.25" customHeight="1" thickTop="1" thickBot="1" x14ac:dyDescent="0.3">
      <c r="A254" s="148" t="s">
        <v>272</v>
      </c>
      <c r="B254" s="148"/>
      <c r="C254" s="148"/>
      <c r="D254" s="148"/>
      <c r="E254" s="148"/>
      <c r="F254" s="149"/>
      <c r="G254" s="149"/>
      <c r="H254" s="2"/>
      <c r="I254" s="150">
        <f>+I53</f>
        <v>0</v>
      </c>
    </row>
    <row r="255" spans="1:11" s="99" customFormat="1" ht="17.25" customHeight="1" thickTop="1" thickBot="1" x14ac:dyDescent="0.3">
      <c r="A255" s="148" t="s">
        <v>80</v>
      </c>
      <c r="B255" s="148"/>
      <c r="C255" s="148"/>
      <c r="D255" s="148"/>
      <c r="E255" s="148"/>
      <c r="F255" s="149"/>
      <c r="G255" s="149"/>
      <c r="H255" s="2"/>
      <c r="I255" s="150">
        <f>+I71</f>
        <v>0</v>
      </c>
    </row>
    <row r="256" spans="1:11" s="99" customFormat="1" ht="17.25" customHeight="1" thickTop="1" thickBot="1" x14ac:dyDescent="0.3">
      <c r="A256" s="148" t="s">
        <v>105</v>
      </c>
      <c r="B256" s="148"/>
      <c r="C256" s="148"/>
      <c r="D256" s="148"/>
      <c r="E256" s="148"/>
      <c r="F256" s="149"/>
      <c r="G256" s="149"/>
      <c r="H256" s="2"/>
      <c r="I256" s="150">
        <f>+I95</f>
        <v>0</v>
      </c>
    </row>
    <row r="257" spans="1:11" s="99" customFormat="1" ht="18.75" customHeight="1" thickTop="1" thickBot="1" x14ac:dyDescent="0.3">
      <c r="A257" s="148" t="s">
        <v>177</v>
      </c>
      <c r="B257" s="148"/>
      <c r="C257" s="148"/>
      <c r="D257" s="148"/>
      <c r="E257" s="148"/>
      <c r="F257" s="149"/>
      <c r="G257" s="149"/>
      <c r="H257" s="2"/>
      <c r="I257" s="150" t="e">
        <f>+I156</f>
        <v>#REF!</v>
      </c>
    </row>
    <row r="258" spans="1:11" s="99" customFormat="1" ht="17.25" customHeight="1" thickTop="1" thickBot="1" x14ac:dyDescent="0.3">
      <c r="A258" s="148" t="s">
        <v>273</v>
      </c>
      <c r="B258" s="148"/>
      <c r="C258" s="148"/>
      <c r="D258" s="148"/>
      <c r="E258" s="148"/>
      <c r="F258" s="149"/>
      <c r="G258" s="149"/>
      <c r="H258" s="2"/>
      <c r="I258" s="150">
        <f>+K217</f>
        <v>0</v>
      </c>
    </row>
    <row r="259" spans="1:11" s="99" customFormat="1" ht="17.25" customHeight="1" thickTop="1" thickBot="1" x14ac:dyDescent="0.3">
      <c r="A259" s="148" t="s">
        <v>274</v>
      </c>
      <c r="B259" s="148"/>
      <c r="C259" s="148"/>
      <c r="D259" s="148"/>
      <c r="E259" s="148"/>
      <c r="F259" s="149"/>
      <c r="G259" s="149"/>
      <c r="H259" s="2"/>
      <c r="I259" s="150">
        <f>+G226</f>
        <v>0</v>
      </c>
    </row>
    <row r="260" spans="1:11" s="99" customFormat="1" ht="17.25" customHeight="1" thickTop="1" thickBot="1" x14ac:dyDescent="0.3">
      <c r="A260" s="148" t="s">
        <v>275</v>
      </c>
      <c r="B260" s="148"/>
      <c r="C260" s="148"/>
      <c r="D260" s="148"/>
      <c r="E260" s="148"/>
      <c r="F260" s="149"/>
      <c r="G260" s="149"/>
      <c r="H260" s="2"/>
      <c r="I260" s="150">
        <f>+G252</f>
        <v>0</v>
      </c>
    </row>
    <row r="261" spans="1:11" s="99" customFormat="1" ht="17.25" customHeight="1" thickTop="1" thickBot="1" x14ac:dyDescent="0.3">
      <c r="A261" s="151" t="s">
        <v>276</v>
      </c>
      <c r="B261" s="151"/>
      <c r="C261" s="151"/>
      <c r="D261" s="151"/>
      <c r="E261" s="151"/>
      <c r="F261" s="149"/>
      <c r="G261" s="149"/>
      <c r="H261" s="2"/>
      <c r="I261" s="150" t="e">
        <f>+I253+I254+I255+I256+I257+I258+I259+I260</f>
        <v>#REF!</v>
      </c>
      <c r="J261" s="152"/>
    </row>
    <row r="262" spans="1:11" s="99" customFormat="1" ht="17.25" customHeight="1" thickTop="1" thickBot="1" x14ac:dyDescent="0.3">
      <c r="A262" s="151" t="s">
        <v>277</v>
      </c>
      <c r="B262" s="151"/>
      <c r="C262" s="151"/>
      <c r="D262" s="151"/>
      <c r="E262" s="151"/>
      <c r="F262" s="149"/>
      <c r="G262" s="149"/>
      <c r="H262" s="2"/>
      <c r="I262" s="150" t="e">
        <f>+I261*0.2</f>
        <v>#REF!</v>
      </c>
    </row>
    <row r="263" spans="1:11" s="99" customFormat="1" ht="17.25" customHeight="1" thickTop="1" thickBot="1" x14ac:dyDescent="0.3">
      <c r="A263" s="151" t="s">
        <v>278</v>
      </c>
      <c r="B263" s="151"/>
      <c r="C263" s="151"/>
      <c r="D263" s="151"/>
      <c r="E263" s="151"/>
      <c r="F263" s="149"/>
      <c r="G263" s="149"/>
      <c r="H263" s="2"/>
      <c r="I263" s="152" t="e">
        <f>+I261+I262</f>
        <v>#REF!</v>
      </c>
    </row>
    <row r="264" spans="1:11" s="99" customFormat="1" ht="17.25" thickTop="1" thickBot="1" x14ac:dyDescent="0.3">
      <c r="A264" s="153"/>
      <c r="B264" s="154"/>
      <c r="C264" s="155"/>
      <c r="D264" s="155"/>
      <c r="E264" s="155"/>
      <c r="F264" s="156"/>
      <c r="G264" s="157"/>
      <c r="H264" s="2"/>
      <c r="I264" s="152"/>
    </row>
    <row r="265" spans="1:11" ht="46.5" customHeight="1" thickTop="1" thickBot="1" x14ac:dyDescent="0.3">
      <c r="A265" s="158" t="s">
        <v>1</v>
      </c>
      <c r="B265" s="159" t="s">
        <v>2</v>
      </c>
      <c r="C265" s="160" t="s">
        <v>3</v>
      </c>
      <c r="D265" s="160" t="s">
        <v>4</v>
      </c>
      <c r="E265" s="159" t="s">
        <v>5</v>
      </c>
      <c r="F265" s="159"/>
      <c r="G265" s="161" t="s">
        <v>6</v>
      </c>
    </row>
    <row r="266" spans="1:11" ht="17.25" thickTop="1" thickBot="1" x14ac:dyDescent="0.3">
      <c r="A266" s="158"/>
      <c r="B266" s="159"/>
      <c r="C266" s="162" t="s">
        <v>7</v>
      </c>
      <c r="D266" s="160"/>
      <c r="E266" s="161" t="s">
        <v>8</v>
      </c>
      <c r="F266" s="161" t="s">
        <v>9</v>
      </c>
      <c r="G266" s="161"/>
    </row>
    <row r="267" spans="1:11" ht="20.25" thickTop="1" thickBot="1" x14ac:dyDescent="0.3">
      <c r="A267" s="13" t="s">
        <v>279</v>
      </c>
      <c r="B267" s="13"/>
      <c r="C267" s="13"/>
      <c r="D267" s="13"/>
      <c r="E267" s="13"/>
      <c r="F267" s="13"/>
      <c r="G267" s="13"/>
    </row>
    <row r="268" spans="1:11" ht="16.5" thickTop="1" x14ac:dyDescent="0.25">
      <c r="A268" s="163"/>
      <c r="B268" s="164" t="s">
        <v>280</v>
      </c>
      <c r="C268" s="165"/>
      <c r="D268" s="166"/>
      <c r="E268" s="166"/>
      <c r="F268" s="166"/>
      <c r="G268" s="166"/>
    </row>
    <row r="269" spans="1:11" ht="14.25" customHeight="1" x14ac:dyDescent="0.25">
      <c r="A269" s="22">
        <f>+A248+1</f>
        <v>150</v>
      </c>
      <c r="B269" s="23" t="s">
        <v>281</v>
      </c>
      <c r="C269" s="24" t="s">
        <v>14</v>
      </c>
      <c r="D269" s="24">
        <v>600</v>
      </c>
      <c r="E269" s="25"/>
      <c r="F269" s="24"/>
      <c r="G269" s="26"/>
      <c r="I269" s="150">
        <f>+D269*E269</f>
        <v>0</v>
      </c>
      <c r="K269" s="150">
        <f>+E269*D269</f>
        <v>0</v>
      </c>
    </row>
    <row r="270" spans="1:11" ht="20.25" customHeight="1" x14ac:dyDescent="0.25">
      <c r="A270" s="22">
        <f>+A269+1</f>
        <v>151</v>
      </c>
      <c r="B270" s="23" t="s">
        <v>282</v>
      </c>
      <c r="C270" s="24" t="s">
        <v>79</v>
      </c>
      <c r="D270" s="24">
        <v>1</v>
      </c>
      <c r="E270" s="25"/>
      <c r="F270" s="24"/>
      <c r="G270" s="26"/>
      <c r="I270" s="150"/>
      <c r="K270" s="150"/>
    </row>
    <row r="271" spans="1:11" ht="17.25" customHeight="1" x14ac:dyDescent="0.25">
      <c r="A271" s="22">
        <f>+A270+1</f>
        <v>152</v>
      </c>
      <c r="B271" s="167" t="s">
        <v>283</v>
      </c>
      <c r="C271" s="24" t="s">
        <v>34</v>
      </c>
      <c r="D271" s="24">
        <v>180</v>
      </c>
      <c r="E271" s="24"/>
      <c r="F271" s="24"/>
      <c r="G271" s="26"/>
      <c r="I271" s="150">
        <f t="shared" ref="I271:I339" si="50">+D271*E271</f>
        <v>0</v>
      </c>
      <c r="K271" s="150">
        <f t="shared" ref="K271:K334" si="51">+E271*D271</f>
        <v>0</v>
      </c>
    </row>
    <row r="272" spans="1:11" x14ac:dyDescent="0.25">
      <c r="A272" s="22">
        <f t="shared" ref="A272:A278" si="52">+A271+1</f>
        <v>153</v>
      </c>
      <c r="B272" s="167" t="s">
        <v>284</v>
      </c>
      <c r="C272" s="24" t="s">
        <v>34</v>
      </c>
      <c r="D272" s="24">
        <v>176</v>
      </c>
      <c r="E272" s="24"/>
      <c r="F272" s="24"/>
      <c r="G272" s="26"/>
      <c r="I272" s="150">
        <f t="shared" si="50"/>
        <v>0</v>
      </c>
      <c r="K272" s="150">
        <f t="shared" si="51"/>
        <v>0</v>
      </c>
    </row>
    <row r="273" spans="1:11" x14ac:dyDescent="0.25">
      <c r="A273" s="22">
        <f t="shared" si="52"/>
        <v>154</v>
      </c>
      <c r="B273" s="28" t="s">
        <v>285</v>
      </c>
      <c r="C273" s="24" t="s">
        <v>14</v>
      </c>
      <c r="D273" s="24">
        <v>300</v>
      </c>
      <c r="E273" s="25"/>
      <c r="F273" s="20"/>
      <c r="G273" s="26"/>
      <c r="I273" s="150">
        <f t="shared" si="50"/>
        <v>0</v>
      </c>
      <c r="K273" s="150">
        <f t="shared" si="51"/>
        <v>0</v>
      </c>
    </row>
    <row r="274" spans="1:11" x14ac:dyDescent="0.25">
      <c r="A274" s="22">
        <f t="shared" si="52"/>
        <v>155</v>
      </c>
      <c r="B274" s="28" t="s">
        <v>286</v>
      </c>
      <c r="C274" s="24" t="s">
        <v>14</v>
      </c>
      <c r="D274" s="24">
        <v>1635</v>
      </c>
      <c r="E274" s="20"/>
      <c r="F274" s="20"/>
      <c r="G274" s="26"/>
      <c r="I274" s="150">
        <f t="shared" si="50"/>
        <v>0</v>
      </c>
      <c r="K274" s="150">
        <f t="shared" si="51"/>
        <v>0</v>
      </c>
    </row>
    <row r="275" spans="1:11" x14ac:dyDescent="0.25">
      <c r="A275" s="22">
        <f t="shared" si="52"/>
        <v>156</v>
      </c>
      <c r="B275" s="28" t="s">
        <v>287</v>
      </c>
      <c r="C275" s="24" t="s">
        <v>34</v>
      </c>
      <c r="D275" s="24">
        <v>334</v>
      </c>
      <c r="E275" s="20"/>
      <c r="F275" s="20"/>
      <c r="G275" s="168"/>
      <c r="I275" s="150">
        <f t="shared" si="50"/>
        <v>0</v>
      </c>
      <c r="K275" s="150">
        <f t="shared" si="51"/>
        <v>0</v>
      </c>
    </row>
    <row r="276" spans="1:11" s="27" customFormat="1" ht="17.25" customHeight="1" x14ac:dyDescent="0.25">
      <c r="A276" s="22">
        <f t="shared" si="52"/>
        <v>157</v>
      </c>
      <c r="B276" s="23" t="s">
        <v>47</v>
      </c>
      <c r="C276" s="24" t="s">
        <v>14</v>
      </c>
      <c r="D276" s="24">
        <v>791</v>
      </c>
      <c r="E276" s="24"/>
      <c r="F276" s="24"/>
      <c r="G276" s="26"/>
      <c r="H276" s="37" t="s">
        <v>46</v>
      </c>
      <c r="I276" s="27">
        <f t="shared" si="50"/>
        <v>0</v>
      </c>
      <c r="K276" s="150">
        <f t="shared" si="51"/>
        <v>0</v>
      </c>
    </row>
    <row r="277" spans="1:11" s="27" customFormat="1" x14ac:dyDescent="0.25">
      <c r="A277" s="22">
        <f t="shared" si="52"/>
        <v>158</v>
      </c>
      <c r="B277" s="23" t="s">
        <v>49</v>
      </c>
      <c r="C277" s="24" t="s">
        <v>14</v>
      </c>
      <c r="D277" s="24">
        <v>1582</v>
      </c>
      <c r="E277" s="24"/>
      <c r="F277" s="24"/>
      <c r="G277" s="26"/>
      <c r="H277" s="3"/>
      <c r="I277" s="27">
        <f t="shared" si="50"/>
        <v>0</v>
      </c>
      <c r="K277" s="150">
        <f t="shared" si="51"/>
        <v>0</v>
      </c>
    </row>
    <row r="278" spans="1:11" s="27" customFormat="1" ht="16.5" thickBot="1" x14ac:dyDescent="0.3">
      <c r="A278" s="22">
        <f t="shared" si="52"/>
        <v>159</v>
      </c>
      <c r="B278" s="23" t="s">
        <v>50</v>
      </c>
      <c r="C278" s="24" t="s">
        <v>14</v>
      </c>
      <c r="D278" s="24">
        <v>714</v>
      </c>
      <c r="E278" s="24"/>
      <c r="F278" s="24"/>
      <c r="G278" s="26"/>
      <c r="H278" s="3"/>
      <c r="I278" s="27">
        <f t="shared" si="50"/>
        <v>0</v>
      </c>
      <c r="K278" s="150">
        <f t="shared" si="51"/>
        <v>0</v>
      </c>
    </row>
    <row r="279" spans="1:11" ht="17.25" thickTop="1" thickBot="1" x14ac:dyDescent="0.3">
      <c r="A279" s="38"/>
      <c r="B279" s="39" t="s">
        <v>51</v>
      </c>
      <c r="C279" s="40"/>
      <c r="D279" s="40"/>
      <c r="E279" s="40"/>
      <c r="F279" s="41"/>
      <c r="G279" s="42"/>
      <c r="I279" s="150">
        <f>SUM(I269:I278)</f>
        <v>0</v>
      </c>
      <c r="K279" s="150">
        <f t="shared" si="51"/>
        <v>0</v>
      </c>
    </row>
    <row r="280" spans="1:11" ht="16.5" thickTop="1" x14ac:dyDescent="0.25">
      <c r="A280" s="22"/>
      <c r="B280" s="43" t="s">
        <v>52</v>
      </c>
      <c r="C280" s="24"/>
      <c r="D280" s="24"/>
      <c r="E280" s="24"/>
      <c r="F280" s="24"/>
      <c r="G280" s="26"/>
      <c r="I280" s="150">
        <f t="shared" si="50"/>
        <v>0</v>
      </c>
      <c r="K280" s="150">
        <f t="shared" si="51"/>
        <v>0</v>
      </c>
    </row>
    <row r="281" spans="1:11" x14ac:dyDescent="0.25">
      <c r="A281" s="22">
        <f>+A278+1</f>
        <v>160</v>
      </c>
      <c r="B281" s="23" t="s">
        <v>53</v>
      </c>
      <c r="C281" s="24" t="s">
        <v>14</v>
      </c>
      <c r="D281" s="24">
        <v>1635</v>
      </c>
      <c r="E281" s="24"/>
      <c r="F281" s="24"/>
      <c r="G281" s="26"/>
      <c r="I281" s="150">
        <f t="shared" si="50"/>
        <v>0</v>
      </c>
      <c r="K281" s="150">
        <f t="shared" si="51"/>
        <v>0</v>
      </c>
    </row>
    <row r="282" spans="1:11" x14ac:dyDescent="0.25">
      <c r="A282" s="22">
        <f t="shared" ref="A282:A287" si="53">+A281+1</f>
        <v>161</v>
      </c>
      <c r="B282" s="23" t="s">
        <v>54</v>
      </c>
      <c r="C282" s="24" t="s">
        <v>14</v>
      </c>
      <c r="D282" s="24">
        <v>1635</v>
      </c>
      <c r="E282" s="24"/>
      <c r="F282" s="24"/>
      <c r="G282" s="26"/>
      <c r="I282" s="150">
        <f t="shared" si="50"/>
        <v>0</v>
      </c>
      <c r="K282" s="150">
        <f t="shared" si="51"/>
        <v>0</v>
      </c>
    </row>
    <row r="283" spans="1:11" x14ac:dyDescent="0.25">
      <c r="A283" s="22">
        <f t="shared" si="53"/>
        <v>162</v>
      </c>
      <c r="B283" s="23" t="s">
        <v>55</v>
      </c>
      <c r="C283" s="24" t="s">
        <v>14</v>
      </c>
      <c r="D283" s="24">
        <v>1635</v>
      </c>
      <c r="E283" s="24"/>
      <c r="F283" s="24"/>
      <c r="G283" s="26"/>
      <c r="I283" s="150">
        <f t="shared" si="50"/>
        <v>0</v>
      </c>
      <c r="K283" s="150">
        <f t="shared" si="51"/>
        <v>0</v>
      </c>
    </row>
    <row r="284" spans="1:11" x14ac:dyDescent="0.25">
      <c r="A284" s="22">
        <f t="shared" si="53"/>
        <v>163</v>
      </c>
      <c r="B284" s="23" t="s">
        <v>288</v>
      </c>
      <c r="C284" s="24" t="s">
        <v>14</v>
      </c>
      <c r="D284" s="24">
        <v>1635</v>
      </c>
      <c r="E284" s="24"/>
      <c r="F284" s="24"/>
      <c r="G284" s="26"/>
      <c r="I284" s="150">
        <f t="shared" si="50"/>
        <v>0</v>
      </c>
      <c r="K284" s="150">
        <f t="shared" si="51"/>
        <v>0</v>
      </c>
    </row>
    <row r="285" spans="1:11" x14ac:dyDescent="0.25">
      <c r="A285" s="22">
        <f t="shared" si="53"/>
        <v>164</v>
      </c>
      <c r="B285" s="23" t="s">
        <v>57</v>
      </c>
      <c r="C285" s="24" t="s">
        <v>14</v>
      </c>
      <c r="D285" s="24">
        <v>1635</v>
      </c>
      <c r="E285" s="24"/>
      <c r="F285" s="24"/>
      <c r="G285" s="26"/>
      <c r="I285" s="150">
        <f t="shared" si="50"/>
        <v>0</v>
      </c>
      <c r="K285" s="150">
        <f t="shared" si="51"/>
        <v>0</v>
      </c>
    </row>
    <row r="286" spans="1:11" x14ac:dyDescent="0.25">
      <c r="A286" s="22">
        <f t="shared" si="53"/>
        <v>165</v>
      </c>
      <c r="B286" s="23" t="s">
        <v>58</v>
      </c>
      <c r="C286" s="24" t="s">
        <v>34</v>
      </c>
      <c r="D286" s="24">
        <v>334</v>
      </c>
      <c r="E286" s="24"/>
      <c r="F286" s="24"/>
      <c r="G286" s="26"/>
      <c r="I286" s="150">
        <f t="shared" si="50"/>
        <v>0</v>
      </c>
      <c r="K286" s="150">
        <f t="shared" si="51"/>
        <v>0</v>
      </c>
    </row>
    <row r="287" spans="1:11" x14ac:dyDescent="0.25">
      <c r="A287" s="22">
        <f t="shared" si="53"/>
        <v>166</v>
      </c>
      <c r="B287" s="23" t="s">
        <v>59</v>
      </c>
      <c r="C287" s="24" t="s">
        <v>34</v>
      </c>
      <c r="D287" s="24">
        <v>334</v>
      </c>
      <c r="E287" s="24"/>
      <c r="F287" s="24"/>
      <c r="G287" s="26"/>
      <c r="I287" s="150">
        <f t="shared" si="50"/>
        <v>0</v>
      </c>
      <c r="K287" s="150">
        <f t="shared" si="51"/>
        <v>0</v>
      </c>
    </row>
    <row r="288" spans="1:11" s="141" customFormat="1" ht="18" customHeight="1" thickBot="1" x14ac:dyDescent="0.3">
      <c r="A288" s="22">
        <f>+A287+1</f>
        <v>167</v>
      </c>
      <c r="B288" s="169" t="s">
        <v>289</v>
      </c>
      <c r="C288" s="24" t="s">
        <v>14</v>
      </c>
      <c r="D288" s="24">
        <v>270</v>
      </c>
      <c r="E288" s="24"/>
      <c r="F288" s="20"/>
      <c r="G288" s="26"/>
      <c r="I288" s="150">
        <f t="shared" si="50"/>
        <v>0</v>
      </c>
      <c r="K288" s="150">
        <f t="shared" si="51"/>
        <v>0</v>
      </c>
    </row>
    <row r="289" spans="1:11" ht="17.25" thickTop="1" thickBot="1" x14ac:dyDescent="0.3">
      <c r="A289" s="38"/>
      <c r="B289" s="39" t="s">
        <v>61</v>
      </c>
      <c r="C289" s="40"/>
      <c r="D289" s="40"/>
      <c r="E289" s="40"/>
      <c r="F289" s="41"/>
      <c r="G289" s="42"/>
      <c r="I289" s="150">
        <f>SUM(I280:I288)</f>
        <v>0</v>
      </c>
      <c r="K289" s="150">
        <f t="shared" si="51"/>
        <v>0</v>
      </c>
    </row>
    <row r="290" spans="1:11" ht="16.5" thickTop="1" x14ac:dyDescent="0.25">
      <c r="A290" s="22"/>
      <c r="B290" s="44" t="s">
        <v>290</v>
      </c>
      <c r="C290" s="24"/>
      <c r="D290" s="24"/>
      <c r="E290" s="24"/>
      <c r="F290" s="24"/>
      <c r="G290" s="26"/>
      <c r="I290" s="150">
        <f t="shared" si="50"/>
        <v>0</v>
      </c>
      <c r="K290" s="150">
        <f t="shared" si="51"/>
        <v>0</v>
      </c>
    </row>
    <row r="291" spans="1:11" x14ac:dyDescent="0.25">
      <c r="A291" s="22">
        <f>+A288+1</f>
        <v>168</v>
      </c>
      <c r="B291" s="45" t="s">
        <v>291</v>
      </c>
      <c r="C291" s="24" t="s">
        <v>14</v>
      </c>
      <c r="D291" s="24">
        <v>1594</v>
      </c>
      <c r="E291" s="24"/>
      <c r="F291" s="24"/>
      <c r="G291" s="26"/>
      <c r="I291" s="150">
        <f t="shared" si="50"/>
        <v>0</v>
      </c>
      <c r="K291" s="150">
        <f t="shared" si="51"/>
        <v>0</v>
      </c>
    </row>
    <row r="292" spans="1:11" ht="24.75" customHeight="1" x14ac:dyDescent="0.25">
      <c r="A292" s="22">
        <f t="shared" ref="A292:A297" si="54">+A291+1</f>
        <v>169</v>
      </c>
      <c r="B292" s="45" t="s">
        <v>292</v>
      </c>
      <c r="C292" s="24" t="s">
        <v>14</v>
      </c>
      <c r="D292" s="24">
        <v>535</v>
      </c>
      <c r="E292" s="24"/>
      <c r="F292" s="24"/>
      <c r="G292" s="26"/>
      <c r="I292" s="150">
        <f t="shared" si="50"/>
        <v>0</v>
      </c>
      <c r="K292" s="150">
        <f t="shared" si="51"/>
        <v>0</v>
      </c>
    </row>
    <row r="293" spans="1:11" x14ac:dyDescent="0.25">
      <c r="A293" s="22">
        <f t="shared" si="54"/>
        <v>170</v>
      </c>
      <c r="B293" s="45" t="s">
        <v>293</v>
      </c>
      <c r="C293" s="24" t="s">
        <v>34</v>
      </c>
      <c r="D293" s="24">
        <v>705</v>
      </c>
      <c r="E293" s="24"/>
      <c r="F293" s="24"/>
      <c r="G293" s="26"/>
      <c r="I293" s="150">
        <f t="shared" si="50"/>
        <v>0</v>
      </c>
      <c r="K293" s="150">
        <f t="shared" si="51"/>
        <v>0</v>
      </c>
    </row>
    <row r="294" spans="1:11" ht="31.5" x14ac:dyDescent="0.25">
      <c r="A294" s="22">
        <f t="shared" si="54"/>
        <v>171</v>
      </c>
      <c r="B294" s="46" t="s">
        <v>294</v>
      </c>
      <c r="C294" s="24" t="s">
        <v>14</v>
      </c>
      <c r="D294" s="24">
        <v>319</v>
      </c>
      <c r="E294" s="24"/>
      <c r="F294" s="24"/>
      <c r="G294" s="26"/>
      <c r="I294" s="150">
        <f t="shared" si="50"/>
        <v>0</v>
      </c>
      <c r="K294" s="150">
        <f t="shared" si="51"/>
        <v>0</v>
      </c>
    </row>
    <row r="295" spans="1:11" ht="19.5" customHeight="1" x14ac:dyDescent="0.25">
      <c r="A295" s="22">
        <f>+A294+1</f>
        <v>172</v>
      </c>
      <c r="B295" s="45" t="s">
        <v>66</v>
      </c>
      <c r="C295" s="24" t="s">
        <v>34</v>
      </c>
      <c r="D295" s="24">
        <v>87</v>
      </c>
      <c r="E295" s="24"/>
      <c r="F295" s="24"/>
      <c r="G295" s="26"/>
      <c r="I295" s="150">
        <f t="shared" si="50"/>
        <v>0</v>
      </c>
      <c r="K295" s="150">
        <f t="shared" si="51"/>
        <v>0</v>
      </c>
    </row>
    <row r="296" spans="1:11" x14ac:dyDescent="0.25">
      <c r="A296" s="22">
        <f t="shared" si="54"/>
        <v>173</v>
      </c>
      <c r="B296" s="45" t="s">
        <v>295</v>
      </c>
      <c r="C296" s="24" t="s">
        <v>14</v>
      </c>
      <c r="D296" s="24">
        <v>72</v>
      </c>
      <c r="E296" s="24"/>
      <c r="F296" s="24"/>
      <c r="G296" s="26"/>
      <c r="I296" s="150">
        <f t="shared" si="50"/>
        <v>0</v>
      </c>
      <c r="K296" s="150">
        <f t="shared" si="51"/>
        <v>0</v>
      </c>
    </row>
    <row r="297" spans="1:11" x14ac:dyDescent="0.25">
      <c r="A297" s="22">
        <f t="shared" si="54"/>
        <v>174</v>
      </c>
      <c r="B297" s="45" t="s">
        <v>296</v>
      </c>
      <c r="C297" s="24" t="s">
        <v>14</v>
      </c>
      <c r="D297" s="24">
        <v>14</v>
      </c>
      <c r="E297" s="24"/>
      <c r="F297" s="24"/>
      <c r="G297" s="26"/>
      <c r="I297" s="150">
        <f t="shared" si="50"/>
        <v>0</v>
      </c>
      <c r="K297" s="150">
        <f t="shared" si="51"/>
        <v>0</v>
      </c>
    </row>
    <row r="298" spans="1:11" x14ac:dyDescent="0.25">
      <c r="A298" s="22"/>
      <c r="B298" s="43" t="s">
        <v>76</v>
      </c>
      <c r="C298" s="24"/>
      <c r="D298" s="24"/>
      <c r="E298" s="24"/>
      <c r="F298" s="24"/>
      <c r="G298" s="26"/>
      <c r="I298" s="150">
        <f t="shared" si="50"/>
        <v>0</v>
      </c>
      <c r="K298" s="150">
        <f t="shared" si="51"/>
        <v>0</v>
      </c>
    </row>
    <row r="299" spans="1:11" x14ac:dyDescent="0.25">
      <c r="A299" s="22">
        <f>+A297+1</f>
        <v>175</v>
      </c>
      <c r="B299" s="45" t="s">
        <v>77</v>
      </c>
      <c r="C299" s="20" t="s">
        <v>14</v>
      </c>
      <c r="D299" s="24">
        <v>75</v>
      </c>
      <c r="E299" s="24"/>
      <c r="F299" s="24"/>
      <c r="G299" s="26"/>
      <c r="I299" s="150">
        <f t="shared" si="50"/>
        <v>0</v>
      </c>
      <c r="K299" s="150">
        <f t="shared" si="51"/>
        <v>0</v>
      </c>
    </row>
    <row r="300" spans="1:11" ht="16.5" thickBot="1" x14ac:dyDescent="0.3">
      <c r="A300" s="22">
        <f>+A299+1</f>
        <v>176</v>
      </c>
      <c r="B300" s="47" t="s">
        <v>297</v>
      </c>
      <c r="C300" s="20" t="s">
        <v>79</v>
      </c>
      <c r="D300" s="20">
        <v>1</v>
      </c>
      <c r="E300" s="20"/>
      <c r="F300" s="31"/>
      <c r="G300" s="26"/>
      <c r="I300" s="150">
        <f t="shared" si="50"/>
        <v>0</v>
      </c>
      <c r="K300" s="150">
        <f t="shared" si="51"/>
        <v>0</v>
      </c>
    </row>
    <row r="301" spans="1:11" ht="17.25" thickTop="1" thickBot="1" x14ac:dyDescent="0.3">
      <c r="A301" s="38"/>
      <c r="B301" s="39" t="s">
        <v>80</v>
      </c>
      <c r="C301" s="40"/>
      <c r="D301" s="40"/>
      <c r="E301" s="40"/>
      <c r="F301" s="41"/>
      <c r="G301" s="42"/>
      <c r="I301" s="150">
        <f>SUM(I290:I300)</f>
        <v>0</v>
      </c>
      <c r="K301" s="150">
        <f t="shared" si="51"/>
        <v>0</v>
      </c>
    </row>
    <row r="302" spans="1:11" ht="16.5" thickTop="1" x14ac:dyDescent="0.25">
      <c r="A302" s="22"/>
      <c r="B302" s="43" t="s">
        <v>81</v>
      </c>
      <c r="C302" s="20"/>
      <c r="D302" s="20"/>
      <c r="E302" s="20"/>
      <c r="F302" s="24"/>
      <c r="G302" s="49"/>
      <c r="I302" s="150">
        <f t="shared" si="50"/>
        <v>0</v>
      </c>
      <c r="K302" s="150">
        <f t="shared" si="51"/>
        <v>0</v>
      </c>
    </row>
    <row r="303" spans="1:11" x14ac:dyDescent="0.25">
      <c r="A303" s="22"/>
      <c r="B303" s="44" t="s">
        <v>82</v>
      </c>
      <c r="C303" s="20"/>
      <c r="D303" s="20"/>
      <c r="E303" s="20"/>
      <c r="F303" s="24"/>
      <c r="G303" s="49"/>
      <c r="I303" s="150">
        <f t="shared" si="50"/>
        <v>0</v>
      </c>
      <c r="K303" s="150">
        <f t="shared" si="51"/>
        <v>0</v>
      </c>
    </row>
    <row r="304" spans="1:11" x14ac:dyDescent="0.25">
      <c r="A304" s="22">
        <f>+A300+1</f>
        <v>177</v>
      </c>
      <c r="B304" s="45" t="s">
        <v>83</v>
      </c>
      <c r="C304" s="20" t="s">
        <v>14</v>
      </c>
      <c r="D304" s="24">
        <v>30</v>
      </c>
      <c r="E304" s="24"/>
      <c r="F304" s="24"/>
      <c r="G304" s="26"/>
      <c r="I304" s="150">
        <f t="shared" si="50"/>
        <v>0</v>
      </c>
      <c r="K304" s="150">
        <f t="shared" si="51"/>
        <v>0</v>
      </c>
    </row>
    <row r="305" spans="1:11" x14ac:dyDescent="0.25">
      <c r="A305" s="22">
        <f>+A304+1</f>
        <v>178</v>
      </c>
      <c r="B305" s="45" t="s">
        <v>84</v>
      </c>
      <c r="C305" s="20" t="s">
        <v>14</v>
      </c>
      <c r="D305" s="24">
        <v>37</v>
      </c>
      <c r="E305" s="24"/>
      <c r="F305" s="24"/>
      <c r="G305" s="26"/>
      <c r="I305" s="150">
        <f t="shared" si="50"/>
        <v>0</v>
      </c>
      <c r="K305" s="150">
        <f t="shared" si="51"/>
        <v>0</v>
      </c>
    </row>
    <row r="306" spans="1:11" s="171" customFormat="1" x14ac:dyDescent="0.25">
      <c r="A306" s="107">
        <f>+A305+1</f>
        <v>179</v>
      </c>
      <c r="B306" s="170" t="s">
        <v>298</v>
      </c>
      <c r="C306" s="16" t="s">
        <v>14</v>
      </c>
      <c r="D306" s="67">
        <v>11</v>
      </c>
      <c r="E306" s="67"/>
      <c r="F306" s="67"/>
      <c r="G306" s="66"/>
      <c r="I306" s="172">
        <f t="shared" si="50"/>
        <v>0</v>
      </c>
      <c r="K306" s="150">
        <f t="shared" si="51"/>
        <v>0</v>
      </c>
    </row>
    <row r="307" spans="1:11" x14ac:dyDescent="0.25">
      <c r="A307" s="57"/>
      <c r="B307" s="43" t="s">
        <v>89</v>
      </c>
      <c r="C307" s="20"/>
      <c r="D307" s="24"/>
      <c r="E307" s="24"/>
      <c r="F307" s="24"/>
      <c r="G307" s="26"/>
      <c r="I307" s="150">
        <f t="shared" si="50"/>
        <v>0</v>
      </c>
      <c r="K307" s="150">
        <f t="shared" si="51"/>
        <v>0</v>
      </c>
    </row>
    <row r="308" spans="1:11" x14ac:dyDescent="0.25">
      <c r="A308" s="22">
        <f>+A306+1</f>
        <v>180</v>
      </c>
      <c r="B308" s="45" t="s">
        <v>299</v>
      </c>
      <c r="C308" s="20" t="s">
        <v>14</v>
      </c>
      <c r="D308" s="24">
        <v>239</v>
      </c>
      <c r="E308" s="24"/>
      <c r="F308" s="24"/>
      <c r="G308" s="26"/>
      <c r="I308" s="150">
        <f t="shared" si="50"/>
        <v>0</v>
      </c>
      <c r="K308" s="150">
        <f t="shared" si="51"/>
        <v>0</v>
      </c>
    </row>
    <row r="309" spans="1:11" x14ac:dyDescent="0.25">
      <c r="A309" s="22">
        <f>+A308+1</f>
        <v>181</v>
      </c>
      <c r="B309" s="45" t="s">
        <v>300</v>
      </c>
      <c r="C309" s="20" t="s">
        <v>14</v>
      </c>
      <c r="D309" s="24">
        <v>56</v>
      </c>
      <c r="E309" s="24"/>
      <c r="F309" s="24"/>
      <c r="G309" s="26"/>
      <c r="I309" s="150">
        <f t="shared" si="50"/>
        <v>0</v>
      </c>
      <c r="K309" s="150">
        <f t="shared" si="51"/>
        <v>0</v>
      </c>
    </row>
    <row r="310" spans="1:11" x14ac:dyDescent="0.25">
      <c r="A310" s="57"/>
      <c r="B310" s="43" t="s">
        <v>95</v>
      </c>
      <c r="C310" s="20"/>
      <c r="D310" s="24"/>
      <c r="E310" s="24"/>
      <c r="F310" s="24"/>
      <c r="G310" s="26"/>
      <c r="I310" s="150">
        <f t="shared" si="50"/>
        <v>0</v>
      </c>
      <c r="K310" s="150">
        <f t="shared" si="51"/>
        <v>0</v>
      </c>
    </row>
    <row r="311" spans="1:11" x14ac:dyDescent="0.25">
      <c r="A311" s="22">
        <f>+A309+1</f>
        <v>182</v>
      </c>
      <c r="B311" s="45" t="s">
        <v>301</v>
      </c>
      <c r="C311" s="20" t="s">
        <v>14</v>
      </c>
      <c r="D311" s="24">
        <v>60</v>
      </c>
      <c r="E311" s="24"/>
      <c r="F311" s="24"/>
      <c r="G311" s="26"/>
      <c r="I311" s="150">
        <f t="shared" si="50"/>
        <v>0</v>
      </c>
      <c r="K311" s="150">
        <f t="shared" si="51"/>
        <v>0</v>
      </c>
    </row>
    <row r="312" spans="1:11" ht="47.25" x14ac:dyDescent="0.25">
      <c r="A312" s="22">
        <f>+A311+1</f>
        <v>183</v>
      </c>
      <c r="B312" s="46" t="s">
        <v>97</v>
      </c>
      <c r="C312" s="26" t="s">
        <v>3</v>
      </c>
      <c r="D312" s="24">
        <v>1</v>
      </c>
      <c r="E312" s="20"/>
      <c r="F312" s="24"/>
      <c r="G312" s="26"/>
      <c r="I312" s="150"/>
      <c r="K312" s="150">
        <f t="shared" si="51"/>
        <v>0</v>
      </c>
    </row>
    <row r="313" spans="1:11" s="171" customFormat="1" ht="16.5" thickBot="1" x14ac:dyDescent="0.3">
      <c r="A313" s="22">
        <f t="shared" ref="A313:A315" si="55">+A312+1</f>
        <v>184</v>
      </c>
      <c r="B313" s="173" t="s">
        <v>302</v>
      </c>
      <c r="C313" s="20" t="s">
        <v>34</v>
      </c>
      <c r="D313" s="67">
        <v>61</v>
      </c>
      <c r="E313" s="67"/>
      <c r="F313" s="67"/>
      <c r="G313" s="66"/>
      <c r="I313" s="150">
        <f t="shared" si="50"/>
        <v>0</v>
      </c>
      <c r="K313" s="150">
        <f t="shared" si="51"/>
        <v>0</v>
      </c>
    </row>
    <row r="314" spans="1:11" s="171" customFormat="1" ht="16.5" thickBot="1" x14ac:dyDescent="0.3">
      <c r="A314" s="22">
        <f t="shared" si="55"/>
        <v>185</v>
      </c>
      <c r="B314" s="174" t="s">
        <v>303</v>
      </c>
      <c r="C314" s="20" t="s">
        <v>3</v>
      </c>
      <c r="D314" s="16">
        <v>4</v>
      </c>
      <c r="E314" s="16"/>
      <c r="F314" s="16"/>
      <c r="G314" s="175"/>
      <c r="I314" s="150">
        <f t="shared" si="50"/>
        <v>0</v>
      </c>
      <c r="K314" s="150">
        <f t="shared" si="51"/>
        <v>0</v>
      </c>
    </row>
    <row r="315" spans="1:11" s="171" customFormat="1" ht="16.5" thickBot="1" x14ac:dyDescent="0.3">
      <c r="A315" s="22">
        <f t="shared" si="55"/>
        <v>186</v>
      </c>
      <c r="B315" s="176" t="s">
        <v>104</v>
      </c>
      <c r="C315" s="20" t="s">
        <v>34</v>
      </c>
      <c r="D315" s="16">
        <v>26</v>
      </c>
      <c r="E315" s="16"/>
      <c r="F315" s="16"/>
      <c r="G315" s="175"/>
      <c r="I315" s="150">
        <f t="shared" si="50"/>
        <v>0</v>
      </c>
      <c r="K315" s="150">
        <f t="shared" si="51"/>
        <v>0</v>
      </c>
    </row>
    <row r="316" spans="1:11" ht="17.25" thickTop="1" thickBot="1" x14ac:dyDescent="0.3">
      <c r="A316" s="38"/>
      <c r="B316" s="39" t="s">
        <v>105</v>
      </c>
      <c r="C316" s="40"/>
      <c r="D316" s="40"/>
      <c r="E316" s="40"/>
      <c r="F316" s="41"/>
      <c r="G316" s="42"/>
      <c r="I316" s="150">
        <f>SUM(I302:I313)</f>
        <v>0</v>
      </c>
      <c r="K316" s="150">
        <f t="shared" si="51"/>
        <v>0</v>
      </c>
    </row>
    <row r="317" spans="1:11" ht="16.5" thickTop="1" x14ac:dyDescent="0.25">
      <c r="A317" s="60"/>
      <c r="B317" s="61" t="s">
        <v>106</v>
      </c>
      <c r="C317" s="20"/>
      <c r="D317" s="20"/>
      <c r="E317" s="20"/>
      <c r="F317" s="31"/>
      <c r="G317" s="26"/>
      <c r="I317" s="150">
        <f t="shared" si="50"/>
        <v>0</v>
      </c>
      <c r="K317" s="150">
        <f t="shared" si="51"/>
        <v>0</v>
      </c>
    </row>
    <row r="318" spans="1:11" x14ac:dyDescent="0.25">
      <c r="A318" s="60"/>
      <c r="B318" s="61" t="s">
        <v>304</v>
      </c>
      <c r="C318" s="61"/>
      <c r="D318" s="24"/>
      <c r="E318" s="24"/>
      <c r="F318" s="61"/>
      <c r="G318" s="26"/>
      <c r="I318" s="150">
        <f t="shared" si="50"/>
        <v>0</v>
      </c>
      <c r="K318" s="150">
        <f t="shared" si="51"/>
        <v>0</v>
      </c>
    </row>
    <row r="319" spans="1:11" x14ac:dyDescent="0.25">
      <c r="A319" s="60">
        <f>+A315+1</f>
        <v>187</v>
      </c>
      <c r="B319" s="23" t="s">
        <v>123</v>
      </c>
      <c r="C319" s="26"/>
      <c r="D319" s="24"/>
      <c r="E319" s="24"/>
      <c r="F319" s="26"/>
      <c r="G319" s="26"/>
      <c r="I319" s="150">
        <f t="shared" si="50"/>
        <v>0</v>
      </c>
      <c r="K319" s="150">
        <f t="shared" si="51"/>
        <v>0</v>
      </c>
    </row>
    <row r="320" spans="1:11" x14ac:dyDescent="0.25">
      <c r="A320" s="60" t="s">
        <v>110</v>
      </c>
      <c r="B320" s="23" t="s">
        <v>124</v>
      </c>
      <c r="C320" s="26" t="s">
        <v>34</v>
      </c>
      <c r="D320" s="24">
        <v>125</v>
      </c>
      <c r="E320" s="24"/>
      <c r="F320" s="26"/>
      <c r="G320" s="26"/>
      <c r="I320" s="150">
        <f t="shared" si="50"/>
        <v>0</v>
      </c>
      <c r="K320" s="150">
        <f t="shared" si="51"/>
        <v>0</v>
      </c>
    </row>
    <row r="321" spans="1:11" x14ac:dyDescent="0.25">
      <c r="A321" s="60" t="s">
        <v>112</v>
      </c>
      <c r="B321" s="23" t="s">
        <v>305</v>
      </c>
      <c r="C321" s="26" t="s">
        <v>34</v>
      </c>
      <c r="D321" s="24">
        <v>15</v>
      </c>
      <c r="E321" s="24"/>
      <c r="F321" s="26"/>
      <c r="G321" s="26"/>
      <c r="I321" s="150">
        <f t="shared" si="50"/>
        <v>0</v>
      </c>
      <c r="K321" s="150">
        <f t="shared" si="51"/>
        <v>0</v>
      </c>
    </row>
    <row r="322" spans="1:11" x14ac:dyDescent="0.25">
      <c r="A322" s="70" t="s">
        <v>117</v>
      </c>
      <c r="B322" s="71" t="s">
        <v>125</v>
      </c>
      <c r="C322" s="72" t="s">
        <v>34</v>
      </c>
      <c r="D322" s="72">
        <v>40</v>
      </c>
      <c r="E322" s="24"/>
      <c r="F322" s="72"/>
      <c r="G322" s="26"/>
      <c r="I322" s="150">
        <f t="shared" si="50"/>
        <v>0</v>
      </c>
      <c r="K322" s="150">
        <f t="shared" si="51"/>
        <v>0</v>
      </c>
    </row>
    <row r="323" spans="1:11" x14ac:dyDescent="0.25">
      <c r="A323" s="60">
        <f>+A319+1</f>
        <v>188</v>
      </c>
      <c r="B323" s="71" t="s">
        <v>306</v>
      </c>
      <c r="C323" s="72"/>
      <c r="D323" s="72"/>
      <c r="E323" s="24"/>
      <c r="F323" s="72"/>
      <c r="G323" s="26"/>
      <c r="I323" s="150">
        <f t="shared" si="50"/>
        <v>0</v>
      </c>
      <c r="K323" s="150">
        <f t="shared" si="51"/>
        <v>0</v>
      </c>
    </row>
    <row r="324" spans="1:11" x14ac:dyDescent="0.25">
      <c r="A324" s="60" t="s">
        <v>110</v>
      </c>
      <c r="B324" s="23" t="s">
        <v>307</v>
      </c>
      <c r="C324" s="26" t="s">
        <v>34</v>
      </c>
      <c r="D324" s="24">
        <v>260</v>
      </c>
      <c r="E324" s="24"/>
      <c r="F324" s="26"/>
      <c r="G324" s="26"/>
      <c r="I324" s="150">
        <f t="shared" si="50"/>
        <v>0</v>
      </c>
      <c r="K324" s="150">
        <f t="shared" si="51"/>
        <v>0</v>
      </c>
    </row>
    <row r="325" spans="1:11" x14ac:dyDescent="0.25">
      <c r="A325" s="60" t="s">
        <v>112</v>
      </c>
      <c r="B325" s="23" t="s">
        <v>308</v>
      </c>
      <c r="C325" s="26" t="s">
        <v>34</v>
      </c>
      <c r="D325" s="24">
        <v>345</v>
      </c>
      <c r="E325" s="24"/>
      <c r="F325" s="26"/>
      <c r="G325" s="26"/>
      <c r="I325" s="150">
        <f t="shared" si="50"/>
        <v>0</v>
      </c>
      <c r="K325" s="150">
        <f t="shared" si="51"/>
        <v>0</v>
      </c>
    </row>
    <row r="326" spans="1:11" x14ac:dyDescent="0.25">
      <c r="A326" s="60" t="s">
        <v>117</v>
      </c>
      <c r="B326" s="23" t="s">
        <v>309</v>
      </c>
      <c r="C326" s="26" t="s">
        <v>34</v>
      </c>
      <c r="D326" s="24">
        <v>35</v>
      </c>
      <c r="E326" s="24"/>
      <c r="F326" s="26"/>
      <c r="G326" s="26"/>
      <c r="I326" s="150">
        <f t="shared" si="50"/>
        <v>0</v>
      </c>
      <c r="K326" s="150">
        <f t="shared" si="51"/>
        <v>0</v>
      </c>
    </row>
    <row r="327" spans="1:11" x14ac:dyDescent="0.25">
      <c r="A327" s="60">
        <f>+A323+1</f>
        <v>189</v>
      </c>
      <c r="B327" s="23" t="s">
        <v>310</v>
      </c>
      <c r="C327" s="26" t="s">
        <v>79</v>
      </c>
      <c r="D327" s="72">
        <v>1</v>
      </c>
      <c r="E327" s="24"/>
      <c r="F327" s="72"/>
      <c r="G327" s="26"/>
      <c r="I327" s="150">
        <f t="shared" si="50"/>
        <v>0</v>
      </c>
      <c r="K327" s="150">
        <f t="shared" si="51"/>
        <v>0</v>
      </c>
    </row>
    <row r="328" spans="1:11" x14ac:dyDescent="0.25">
      <c r="A328" s="60">
        <f>+A327+1</f>
        <v>190</v>
      </c>
      <c r="B328" s="23" t="s">
        <v>311</v>
      </c>
      <c r="C328" s="26" t="s">
        <v>3</v>
      </c>
      <c r="D328" s="24">
        <v>5</v>
      </c>
      <c r="E328" s="24"/>
      <c r="F328" s="26"/>
      <c r="G328" s="26"/>
      <c r="I328" s="150">
        <f t="shared" si="50"/>
        <v>0</v>
      </c>
      <c r="K328" s="150">
        <f t="shared" si="51"/>
        <v>0</v>
      </c>
    </row>
    <row r="329" spans="1:11" ht="18.75" customHeight="1" x14ac:dyDescent="0.25">
      <c r="A329" s="60">
        <f>+A328+1</f>
        <v>191</v>
      </c>
      <c r="B329" s="23" t="s">
        <v>136</v>
      </c>
      <c r="C329" s="26" t="s">
        <v>3</v>
      </c>
      <c r="D329" s="24">
        <v>16</v>
      </c>
      <c r="E329" s="24"/>
      <c r="F329" s="26"/>
      <c r="G329" s="103"/>
      <c r="I329" s="150">
        <f t="shared" si="50"/>
        <v>0</v>
      </c>
      <c r="K329" s="150">
        <f t="shared" si="51"/>
        <v>0</v>
      </c>
    </row>
    <row r="330" spans="1:11" ht="31.5" x14ac:dyDescent="0.25">
      <c r="A330" s="60"/>
      <c r="B330" s="61" t="s">
        <v>137</v>
      </c>
      <c r="C330" s="61"/>
      <c r="D330" s="24"/>
      <c r="E330" s="24"/>
      <c r="F330" s="61"/>
      <c r="G330" s="26"/>
      <c r="I330" s="150">
        <f t="shared" si="50"/>
        <v>0</v>
      </c>
      <c r="K330" s="150">
        <f t="shared" si="51"/>
        <v>0</v>
      </c>
    </row>
    <row r="331" spans="1:11" x14ac:dyDescent="0.25">
      <c r="A331" s="60">
        <f>+A329+1</f>
        <v>192</v>
      </c>
      <c r="B331" s="23" t="s">
        <v>138</v>
      </c>
      <c r="C331" s="61"/>
      <c r="D331" s="24"/>
      <c r="E331" s="24"/>
      <c r="F331" s="61"/>
      <c r="G331" s="26"/>
      <c r="I331" s="150">
        <f t="shared" si="50"/>
        <v>0</v>
      </c>
      <c r="K331" s="150">
        <f t="shared" si="51"/>
        <v>0</v>
      </c>
    </row>
    <row r="332" spans="1:11" x14ac:dyDescent="0.25">
      <c r="A332" s="60" t="s">
        <v>110</v>
      </c>
      <c r="B332" s="23" t="s">
        <v>139</v>
      </c>
      <c r="C332" s="26" t="s">
        <v>3</v>
      </c>
      <c r="D332" s="24">
        <v>16</v>
      </c>
      <c r="E332" s="24"/>
      <c r="F332" s="26"/>
      <c r="G332" s="103"/>
      <c r="I332" s="150">
        <f t="shared" si="50"/>
        <v>0</v>
      </c>
      <c r="K332" s="150">
        <f t="shared" si="51"/>
        <v>0</v>
      </c>
    </row>
    <row r="333" spans="1:11" x14ac:dyDescent="0.25">
      <c r="A333" s="60" t="s">
        <v>112</v>
      </c>
      <c r="B333" s="23" t="s">
        <v>140</v>
      </c>
      <c r="C333" s="26" t="s">
        <v>3</v>
      </c>
      <c r="D333" s="24">
        <v>9</v>
      </c>
      <c r="E333" s="24"/>
      <c r="F333" s="26"/>
      <c r="G333" s="103"/>
      <c r="I333" s="150">
        <f t="shared" si="50"/>
        <v>0</v>
      </c>
      <c r="K333" s="150">
        <f t="shared" si="51"/>
        <v>0</v>
      </c>
    </row>
    <row r="334" spans="1:11" x14ac:dyDescent="0.25">
      <c r="A334" s="60" t="s">
        <v>117</v>
      </c>
      <c r="B334" s="23" t="s">
        <v>141</v>
      </c>
      <c r="C334" s="26" t="s">
        <v>3</v>
      </c>
      <c r="D334" s="24">
        <v>8</v>
      </c>
      <c r="E334" s="24"/>
      <c r="F334" s="26"/>
      <c r="G334" s="103"/>
      <c r="I334" s="150">
        <f t="shared" si="50"/>
        <v>0</v>
      </c>
      <c r="K334" s="150">
        <f t="shared" si="51"/>
        <v>0</v>
      </c>
    </row>
    <row r="335" spans="1:11" ht="16.5" thickBot="1" x14ac:dyDescent="0.3">
      <c r="A335" s="60" t="s">
        <v>126</v>
      </c>
      <c r="B335" s="23" t="s">
        <v>142</v>
      </c>
      <c r="C335" s="26" t="s">
        <v>3</v>
      </c>
      <c r="D335" s="24">
        <v>18</v>
      </c>
      <c r="E335" s="24"/>
      <c r="F335" s="26"/>
      <c r="G335" s="103"/>
      <c r="I335" s="150">
        <f t="shared" si="50"/>
        <v>0</v>
      </c>
      <c r="K335" s="150">
        <f t="shared" ref="K335:K398" si="56">+E335*D335</f>
        <v>0</v>
      </c>
    </row>
    <row r="336" spans="1:11" ht="17.25" thickTop="1" thickBot="1" x14ac:dyDescent="0.3">
      <c r="A336" s="177"/>
      <c r="B336" s="79" t="s">
        <v>312</v>
      </c>
      <c r="C336" s="40"/>
      <c r="D336" s="40"/>
      <c r="E336" s="40"/>
      <c r="F336" s="41"/>
      <c r="G336" s="42"/>
      <c r="I336" s="150">
        <f>SUM(I317:I335)</f>
        <v>0</v>
      </c>
      <c r="K336" s="150">
        <f t="shared" si="56"/>
        <v>0</v>
      </c>
    </row>
    <row r="337" spans="1:28" ht="16.5" thickTop="1" x14ac:dyDescent="0.25">
      <c r="A337" s="60"/>
      <c r="B337" s="61" t="s">
        <v>152</v>
      </c>
      <c r="C337" s="24"/>
      <c r="D337" s="24"/>
      <c r="E337" s="24"/>
      <c r="F337" s="61"/>
      <c r="G337" s="26"/>
      <c r="I337" s="150">
        <f t="shared" si="50"/>
        <v>0</v>
      </c>
      <c r="K337" s="150">
        <f t="shared" si="56"/>
        <v>0</v>
      </c>
    </row>
    <row r="338" spans="1:28" x14ac:dyDescent="0.25">
      <c r="A338" s="60">
        <f>+A331+1</f>
        <v>193</v>
      </c>
      <c r="B338" s="23" t="s">
        <v>154</v>
      </c>
      <c r="C338" s="26" t="s">
        <v>3</v>
      </c>
      <c r="D338" s="24">
        <v>16</v>
      </c>
      <c r="E338" s="24"/>
      <c r="F338" s="26"/>
      <c r="G338" s="103"/>
      <c r="I338" s="150">
        <f t="shared" si="50"/>
        <v>0</v>
      </c>
      <c r="K338" s="150">
        <f t="shared" si="56"/>
        <v>0</v>
      </c>
    </row>
    <row r="339" spans="1:28" x14ac:dyDescent="0.25">
      <c r="A339" s="60">
        <f>+A338+1</f>
        <v>194</v>
      </c>
      <c r="B339" s="23" t="s">
        <v>155</v>
      </c>
      <c r="C339" s="26" t="s">
        <v>3</v>
      </c>
      <c r="D339" s="24">
        <v>6</v>
      </c>
      <c r="E339" s="24"/>
      <c r="F339" s="26"/>
      <c r="G339" s="103"/>
      <c r="I339" s="150">
        <f t="shared" si="50"/>
        <v>0</v>
      </c>
      <c r="K339" s="150">
        <f t="shared" si="56"/>
        <v>0</v>
      </c>
    </row>
    <row r="340" spans="1:28" ht="16.5" thickBot="1" x14ac:dyDescent="0.3">
      <c r="A340" s="60">
        <f>+A339+1</f>
        <v>195</v>
      </c>
      <c r="B340" s="23" t="s">
        <v>313</v>
      </c>
      <c r="C340" s="26" t="s">
        <v>34</v>
      </c>
      <c r="D340" s="24">
        <v>103</v>
      </c>
      <c r="E340" s="24"/>
      <c r="F340" s="26"/>
      <c r="G340" s="103"/>
      <c r="I340" s="150">
        <f t="shared" ref="I340:I409" si="57">+D340*E340</f>
        <v>0</v>
      </c>
      <c r="K340" s="150">
        <f t="shared" si="56"/>
        <v>0</v>
      </c>
    </row>
    <row r="341" spans="1:28" ht="17.25" thickTop="1" thickBot="1" x14ac:dyDescent="0.3">
      <c r="A341" s="177"/>
      <c r="B341" s="79" t="s">
        <v>157</v>
      </c>
      <c r="C341" s="40"/>
      <c r="D341" s="40"/>
      <c r="E341" s="40"/>
      <c r="F341" s="41"/>
      <c r="G341" s="42"/>
      <c r="I341" s="150">
        <f>SUM(I337:I340)</f>
        <v>0</v>
      </c>
      <c r="K341" s="150">
        <f t="shared" si="56"/>
        <v>0</v>
      </c>
    </row>
    <row r="342" spans="1:28" s="186" customFormat="1" ht="21" customHeight="1" thickTop="1" x14ac:dyDescent="0.25">
      <c r="A342" s="178"/>
      <c r="B342" s="179" t="s">
        <v>314</v>
      </c>
      <c r="C342" s="180"/>
      <c r="D342" s="181"/>
      <c r="E342" s="182"/>
      <c r="F342" s="182"/>
      <c r="G342" s="183"/>
      <c r="H342" s="184"/>
      <c r="I342" s="185"/>
      <c r="J342" s="185"/>
      <c r="K342" s="150">
        <f t="shared" si="56"/>
        <v>0</v>
      </c>
      <c r="L342" s="185"/>
      <c r="M342" s="185"/>
      <c r="N342" s="185"/>
      <c r="O342" s="185"/>
      <c r="P342" s="185"/>
      <c r="Q342" s="185"/>
      <c r="R342" s="185"/>
      <c r="S342" s="185"/>
      <c r="T342" s="185"/>
      <c r="U342" s="185"/>
      <c r="V342" s="185"/>
      <c r="W342" s="185"/>
      <c r="X342" s="185"/>
      <c r="Y342" s="185"/>
      <c r="Z342" s="185"/>
      <c r="AA342" s="185"/>
      <c r="AB342" s="185"/>
    </row>
    <row r="343" spans="1:28" s="186" customFormat="1" ht="18" customHeight="1" x14ac:dyDescent="0.25">
      <c r="A343" s="187">
        <f>+A340+1</f>
        <v>196</v>
      </c>
      <c r="B343" s="188" t="s">
        <v>315</v>
      </c>
      <c r="C343" s="180"/>
      <c r="D343" s="189"/>
      <c r="E343" s="190"/>
      <c r="F343" s="190"/>
      <c r="G343" s="191"/>
      <c r="H343" s="132"/>
      <c r="K343" s="150">
        <f t="shared" si="56"/>
        <v>0</v>
      </c>
    </row>
    <row r="344" spans="1:28" s="186" customFormat="1" ht="18" customHeight="1" x14ac:dyDescent="0.25">
      <c r="A344" s="192"/>
      <c r="B344" s="188" t="s">
        <v>316</v>
      </c>
      <c r="C344" s="180" t="s">
        <v>317</v>
      </c>
      <c r="D344" s="24">
        <v>250</v>
      </c>
      <c r="E344" s="193"/>
      <c r="F344" s="190"/>
      <c r="G344" s="193"/>
      <c r="H344" s="132"/>
      <c r="I344" s="194"/>
      <c r="K344" s="150">
        <f t="shared" si="56"/>
        <v>0</v>
      </c>
    </row>
    <row r="345" spans="1:28" s="186" customFormat="1" ht="18" customHeight="1" x14ac:dyDescent="0.25">
      <c r="A345" s="192"/>
      <c r="B345" s="188" t="s">
        <v>318</v>
      </c>
      <c r="C345" s="180" t="s">
        <v>317</v>
      </c>
      <c r="D345" s="24">
        <v>250</v>
      </c>
      <c r="E345" s="193"/>
      <c r="F345" s="190"/>
      <c r="G345" s="193"/>
      <c r="H345" s="132"/>
      <c r="I345" s="194"/>
      <c r="K345" s="150">
        <f t="shared" si="56"/>
        <v>0</v>
      </c>
    </row>
    <row r="346" spans="1:28" s="186" customFormat="1" ht="18" customHeight="1" x14ac:dyDescent="0.25">
      <c r="A346" s="192"/>
      <c r="B346" s="188" t="s">
        <v>319</v>
      </c>
      <c r="C346" s="180" t="s">
        <v>317</v>
      </c>
      <c r="D346" s="24">
        <v>150</v>
      </c>
      <c r="E346" s="193"/>
      <c r="F346" s="190"/>
      <c r="G346" s="193"/>
      <c r="H346" s="132"/>
      <c r="I346" s="194"/>
      <c r="K346" s="150">
        <f t="shared" si="56"/>
        <v>0</v>
      </c>
    </row>
    <row r="347" spans="1:28" s="186" customFormat="1" ht="18" customHeight="1" x14ac:dyDescent="0.25">
      <c r="A347" s="192"/>
      <c r="B347" s="188" t="s">
        <v>320</v>
      </c>
      <c r="C347" s="180" t="s">
        <v>317</v>
      </c>
      <c r="D347" s="24">
        <v>60</v>
      </c>
      <c r="E347" s="193"/>
      <c r="F347" s="190"/>
      <c r="G347" s="193"/>
      <c r="H347" s="132"/>
      <c r="I347" s="194"/>
      <c r="K347" s="150">
        <f t="shared" si="56"/>
        <v>0</v>
      </c>
    </row>
    <row r="348" spans="1:28" s="186" customFormat="1" ht="18" customHeight="1" x14ac:dyDescent="0.25">
      <c r="A348" s="192"/>
      <c r="B348" s="188" t="s">
        <v>321</v>
      </c>
      <c r="C348" s="180" t="s">
        <v>317</v>
      </c>
      <c r="D348" s="24">
        <v>120</v>
      </c>
      <c r="E348" s="193"/>
      <c r="F348" s="190"/>
      <c r="G348" s="193"/>
      <c r="H348" s="132"/>
      <c r="I348" s="194"/>
      <c r="K348" s="150">
        <f t="shared" si="56"/>
        <v>0</v>
      </c>
    </row>
    <row r="349" spans="1:28" s="186" customFormat="1" ht="18" customHeight="1" x14ac:dyDescent="0.25">
      <c r="A349" s="192"/>
      <c r="B349" s="188" t="s">
        <v>322</v>
      </c>
      <c r="C349" s="180" t="s">
        <v>317</v>
      </c>
      <c r="D349" s="24">
        <v>250</v>
      </c>
      <c r="E349" s="193"/>
      <c r="F349" s="190"/>
      <c r="G349" s="193"/>
      <c r="H349" s="132"/>
      <c r="I349" s="194"/>
      <c r="K349" s="150">
        <f t="shared" si="56"/>
        <v>0</v>
      </c>
    </row>
    <row r="350" spans="1:28" s="186" customFormat="1" ht="18" customHeight="1" x14ac:dyDescent="0.25">
      <c r="A350" s="187">
        <f>+A343+1</f>
        <v>197</v>
      </c>
      <c r="B350" s="188" t="s">
        <v>323</v>
      </c>
      <c r="C350" s="180"/>
      <c r="D350" s="24"/>
      <c r="E350" s="193"/>
      <c r="F350" s="190"/>
      <c r="G350" s="193"/>
      <c r="H350" s="132"/>
      <c r="I350" s="194"/>
      <c r="K350" s="150">
        <f t="shared" si="56"/>
        <v>0</v>
      </c>
    </row>
    <row r="351" spans="1:28" s="186" customFormat="1" ht="18" customHeight="1" x14ac:dyDescent="0.25">
      <c r="A351" s="192"/>
      <c r="B351" s="188" t="s">
        <v>316</v>
      </c>
      <c r="C351" s="180" t="s">
        <v>3</v>
      </c>
      <c r="D351" s="24">
        <v>8</v>
      </c>
      <c r="E351" s="193"/>
      <c r="F351" s="190"/>
      <c r="G351" s="193"/>
      <c r="H351" s="132"/>
      <c r="I351" s="194"/>
      <c r="K351" s="150">
        <f t="shared" si="56"/>
        <v>0</v>
      </c>
    </row>
    <row r="352" spans="1:28" s="186" customFormat="1" ht="18" customHeight="1" x14ac:dyDescent="0.25">
      <c r="A352" s="192"/>
      <c r="B352" s="188" t="s">
        <v>318</v>
      </c>
      <c r="C352" s="180" t="s">
        <v>3</v>
      </c>
      <c r="D352" s="24">
        <v>8</v>
      </c>
      <c r="E352" s="193"/>
      <c r="F352" s="190"/>
      <c r="G352" s="193"/>
      <c r="H352" s="132"/>
      <c r="I352" s="194"/>
      <c r="K352" s="150">
        <f t="shared" si="56"/>
        <v>0</v>
      </c>
    </row>
    <row r="353" spans="1:11" s="186" customFormat="1" ht="18" customHeight="1" x14ac:dyDescent="0.25">
      <c r="A353" s="192"/>
      <c r="B353" s="188" t="s">
        <v>319</v>
      </c>
      <c r="C353" s="180" t="s">
        <v>3</v>
      </c>
      <c r="D353" s="24">
        <v>5</v>
      </c>
      <c r="E353" s="193"/>
      <c r="F353" s="190"/>
      <c r="G353" s="193"/>
      <c r="H353" s="132"/>
      <c r="I353" s="194"/>
      <c r="K353" s="150">
        <f t="shared" si="56"/>
        <v>0</v>
      </c>
    </row>
    <row r="354" spans="1:11" s="186" customFormat="1" ht="18" customHeight="1" x14ac:dyDescent="0.25">
      <c r="A354" s="192"/>
      <c r="B354" s="188" t="s">
        <v>320</v>
      </c>
      <c r="C354" s="180" t="s">
        <v>3</v>
      </c>
      <c r="D354" s="24">
        <v>5</v>
      </c>
      <c r="E354" s="193"/>
      <c r="F354" s="190"/>
      <c r="G354" s="193"/>
      <c r="H354" s="132"/>
      <c r="I354" s="194"/>
      <c r="K354" s="150">
        <f t="shared" si="56"/>
        <v>0</v>
      </c>
    </row>
    <row r="355" spans="1:11" s="186" customFormat="1" ht="18" customHeight="1" x14ac:dyDescent="0.25">
      <c r="A355" s="192"/>
      <c r="B355" s="188" t="s">
        <v>321</v>
      </c>
      <c r="C355" s="180" t="s">
        <v>3</v>
      </c>
      <c r="D355" s="24">
        <v>4</v>
      </c>
      <c r="E355" s="193"/>
      <c r="F355" s="190"/>
      <c r="G355" s="193"/>
      <c r="H355" s="132"/>
      <c r="I355" s="194"/>
      <c r="K355" s="150">
        <f t="shared" si="56"/>
        <v>0</v>
      </c>
    </row>
    <row r="356" spans="1:11" s="186" customFormat="1" ht="18" customHeight="1" x14ac:dyDescent="0.25">
      <c r="A356" s="192"/>
      <c r="B356" s="188" t="s">
        <v>322</v>
      </c>
      <c r="C356" s="180" t="s">
        <v>3</v>
      </c>
      <c r="D356" s="24">
        <v>2</v>
      </c>
      <c r="E356" s="193"/>
      <c r="F356" s="190"/>
      <c r="G356" s="193"/>
      <c r="H356" s="132"/>
      <c r="I356" s="194"/>
      <c r="K356" s="150">
        <f t="shared" si="56"/>
        <v>0</v>
      </c>
    </row>
    <row r="357" spans="1:11" s="186" customFormat="1" ht="18" customHeight="1" x14ac:dyDescent="0.25">
      <c r="A357" s="187">
        <f>+A350+1</f>
        <v>198</v>
      </c>
      <c r="B357" s="188" t="s">
        <v>324</v>
      </c>
      <c r="C357" s="180" t="s">
        <v>3</v>
      </c>
      <c r="D357" s="24">
        <v>4</v>
      </c>
      <c r="E357" s="193"/>
      <c r="F357" s="190"/>
      <c r="G357" s="193"/>
      <c r="H357" s="132"/>
      <c r="I357" s="194"/>
      <c r="K357" s="150">
        <f t="shared" si="56"/>
        <v>0</v>
      </c>
    </row>
    <row r="358" spans="1:11" s="186" customFormat="1" ht="18" customHeight="1" x14ac:dyDescent="0.25">
      <c r="A358" s="187">
        <f>+A357+1</f>
        <v>199</v>
      </c>
      <c r="B358" s="188" t="s">
        <v>325</v>
      </c>
      <c r="C358" s="180" t="s">
        <v>3</v>
      </c>
      <c r="D358" s="24">
        <v>30</v>
      </c>
      <c r="E358" s="193"/>
      <c r="F358" s="190"/>
      <c r="G358" s="193"/>
      <c r="H358" s="132"/>
      <c r="I358" s="194"/>
      <c r="K358" s="150">
        <f t="shared" si="56"/>
        <v>0</v>
      </c>
    </row>
    <row r="359" spans="1:11" s="186" customFormat="1" ht="18" customHeight="1" x14ac:dyDescent="0.25">
      <c r="A359" s="187">
        <f>+A358+1</f>
        <v>200</v>
      </c>
      <c r="B359" s="188" t="s">
        <v>326</v>
      </c>
      <c r="C359" s="180" t="s">
        <v>3</v>
      </c>
      <c r="D359" s="24">
        <v>3</v>
      </c>
      <c r="E359" s="193"/>
      <c r="F359" s="190"/>
      <c r="G359" s="193"/>
      <c r="H359" s="132"/>
      <c r="I359" s="194"/>
      <c r="K359" s="150">
        <f t="shared" si="56"/>
        <v>0</v>
      </c>
    </row>
    <row r="360" spans="1:11" s="186" customFormat="1" ht="18" customHeight="1" thickBot="1" x14ac:dyDescent="0.3">
      <c r="A360" s="187">
        <f>+A359+1</f>
        <v>201</v>
      </c>
      <c r="B360" s="188" t="s">
        <v>327</v>
      </c>
      <c r="C360" s="180" t="s">
        <v>3</v>
      </c>
      <c r="D360" s="24">
        <v>30</v>
      </c>
      <c r="E360" s="193"/>
      <c r="F360" s="190"/>
      <c r="G360" s="195"/>
      <c r="H360" s="132"/>
      <c r="I360" s="194"/>
      <c r="K360" s="150">
        <f t="shared" si="56"/>
        <v>0</v>
      </c>
    </row>
    <row r="361" spans="1:11" ht="17.25" thickTop="1" thickBot="1" x14ac:dyDescent="0.3">
      <c r="A361" s="79"/>
      <c r="B361" s="196" t="s">
        <v>328</v>
      </c>
      <c r="C361" s="97"/>
      <c r="D361" s="97"/>
      <c r="E361" s="97"/>
      <c r="F361" s="197"/>
      <c r="G361" s="198"/>
      <c r="I361" s="150"/>
      <c r="K361" s="150">
        <f t="shared" si="56"/>
        <v>0</v>
      </c>
    </row>
    <row r="362" spans="1:11" ht="45" customHeight="1" thickTop="1" thickBot="1" x14ac:dyDescent="0.3">
      <c r="A362" s="177"/>
      <c r="B362" s="199" t="s">
        <v>329</v>
      </c>
      <c r="C362" s="96"/>
      <c r="D362" s="96"/>
      <c r="E362" s="96"/>
      <c r="F362" s="97"/>
      <c r="G362" s="97"/>
      <c r="I362" s="150" t="e">
        <f>+#REF!+I341+I336</f>
        <v>#REF!</v>
      </c>
      <c r="K362" s="150">
        <f t="shared" si="56"/>
        <v>0</v>
      </c>
    </row>
    <row r="363" spans="1:11" ht="16.5" thickTop="1" x14ac:dyDescent="0.25">
      <c r="A363" s="60"/>
      <c r="B363" s="100" t="s">
        <v>330</v>
      </c>
      <c r="C363" s="26"/>
      <c r="D363" s="24"/>
      <c r="E363" s="24"/>
      <c r="F363" s="23"/>
      <c r="G363" s="103"/>
      <c r="I363" s="150">
        <f t="shared" si="57"/>
        <v>0</v>
      </c>
      <c r="K363" s="150">
        <f t="shared" si="56"/>
        <v>0</v>
      </c>
    </row>
    <row r="364" spans="1:11" x14ac:dyDescent="0.25">
      <c r="A364" s="101"/>
      <c r="B364" s="100" t="s">
        <v>331</v>
      </c>
      <c r="C364" s="26"/>
      <c r="D364" s="24"/>
      <c r="E364" s="24"/>
      <c r="F364" s="23"/>
      <c r="G364" s="103"/>
      <c r="I364" s="150">
        <f t="shared" si="57"/>
        <v>0</v>
      </c>
      <c r="K364" s="150">
        <f t="shared" si="56"/>
        <v>0</v>
      </c>
    </row>
    <row r="365" spans="1:11" x14ac:dyDescent="0.25">
      <c r="A365" s="60">
        <f>+A360+1</f>
        <v>202</v>
      </c>
      <c r="B365" s="23" t="s">
        <v>180</v>
      </c>
      <c r="C365" s="26"/>
      <c r="D365" s="23"/>
      <c r="E365" s="23"/>
      <c r="F365" s="23"/>
      <c r="G365" s="103"/>
      <c r="I365" s="150">
        <f t="shared" si="57"/>
        <v>0</v>
      </c>
      <c r="K365" s="150">
        <f t="shared" si="56"/>
        <v>0</v>
      </c>
    </row>
    <row r="366" spans="1:11" s="147" customFormat="1" x14ac:dyDescent="0.25">
      <c r="A366" s="64" t="s">
        <v>112</v>
      </c>
      <c r="B366" s="65" t="s">
        <v>182</v>
      </c>
      <c r="C366" s="66" t="s">
        <v>3</v>
      </c>
      <c r="D366" s="67">
        <v>3</v>
      </c>
      <c r="E366" s="67"/>
      <c r="F366" s="65"/>
      <c r="G366" s="108"/>
      <c r="I366" s="200">
        <f t="shared" si="57"/>
        <v>0</v>
      </c>
      <c r="K366" s="150">
        <f t="shared" si="56"/>
        <v>0</v>
      </c>
    </row>
    <row r="367" spans="1:11" s="147" customFormat="1" x14ac:dyDescent="0.25">
      <c r="A367" s="64" t="s">
        <v>117</v>
      </c>
      <c r="B367" s="65" t="s">
        <v>332</v>
      </c>
      <c r="C367" s="66" t="s">
        <v>3</v>
      </c>
      <c r="D367" s="67">
        <v>6</v>
      </c>
      <c r="E367" s="67"/>
      <c r="F367" s="65"/>
      <c r="G367" s="108"/>
      <c r="I367" s="200">
        <f t="shared" si="57"/>
        <v>0</v>
      </c>
      <c r="K367" s="150">
        <f t="shared" si="56"/>
        <v>0</v>
      </c>
    </row>
    <row r="368" spans="1:11" x14ac:dyDescent="0.25">
      <c r="A368" s="60">
        <f>A365+1</f>
        <v>203</v>
      </c>
      <c r="B368" s="201" t="s">
        <v>333</v>
      </c>
      <c r="C368" s="26" t="s">
        <v>34</v>
      </c>
      <c r="D368" s="24">
        <v>95</v>
      </c>
      <c r="E368" s="24"/>
      <c r="F368" s="23"/>
      <c r="G368" s="103"/>
      <c r="I368" s="150">
        <f t="shared" si="57"/>
        <v>0</v>
      </c>
      <c r="K368" s="150">
        <f t="shared" si="56"/>
        <v>0</v>
      </c>
    </row>
    <row r="369" spans="1:11" x14ac:dyDescent="0.25">
      <c r="A369" s="60">
        <f>+A368+1</f>
        <v>204</v>
      </c>
      <c r="B369" s="23" t="s">
        <v>334</v>
      </c>
      <c r="C369" s="26"/>
      <c r="D369" s="24"/>
      <c r="E369" s="24"/>
      <c r="F369" s="23"/>
      <c r="G369" s="103"/>
      <c r="I369" s="150">
        <f t="shared" si="57"/>
        <v>0</v>
      </c>
      <c r="K369" s="150">
        <f t="shared" si="56"/>
        <v>0</v>
      </c>
    </row>
    <row r="370" spans="1:11" x14ac:dyDescent="0.25">
      <c r="A370" s="60" t="s">
        <v>110</v>
      </c>
      <c r="B370" s="23" t="s">
        <v>335</v>
      </c>
      <c r="C370" s="26" t="s">
        <v>3</v>
      </c>
      <c r="D370" s="24">
        <v>5</v>
      </c>
      <c r="E370" s="24"/>
      <c r="F370" s="23"/>
      <c r="G370" s="103"/>
      <c r="I370" s="150">
        <f t="shared" si="57"/>
        <v>0</v>
      </c>
      <c r="K370" s="150">
        <f t="shared" si="56"/>
        <v>0</v>
      </c>
    </row>
    <row r="371" spans="1:11" x14ac:dyDescent="0.25">
      <c r="A371" s="60" t="s">
        <v>112</v>
      </c>
      <c r="B371" s="23" t="s">
        <v>336</v>
      </c>
      <c r="C371" s="26" t="s">
        <v>3</v>
      </c>
      <c r="D371" s="24">
        <v>2</v>
      </c>
      <c r="E371" s="24"/>
      <c r="F371" s="23"/>
      <c r="G371" s="103"/>
      <c r="I371" s="150">
        <f t="shared" si="57"/>
        <v>0</v>
      </c>
      <c r="K371" s="150">
        <f t="shared" si="56"/>
        <v>0</v>
      </c>
    </row>
    <row r="372" spans="1:11" x14ac:dyDescent="0.25">
      <c r="A372" s="202">
        <f>A369+1</f>
        <v>205</v>
      </c>
      <c r="B372" s="23" t="s">
        <v>186</v>
      </c>
      <c r="C372" s="26"/>
      <c r="D372" s="24"/>
      <c r="E372" s="24"/>
      <c r="F372" s="23"/>
      <c r="G372" s="103"/>
      <c r="I372" s="150">
        <f t="shared" si="57"/>
        <v>0</v>
      </c>
      <c r="K372" s="150">
        <f t="shared" si="56"/>
        <v>0</v>
      </c>
    </row>
    <row r="373" spans="1:11" s="147" customFormat="1" x14ac:dyDescent="0.25">
      <c r="A373" s="64" t="s">
        <v>112</v>
      </c>
      <c r="B373" s="65" t="s">
        <v>337</v>
      </c>
      <c r="C373" s="66" t="s">
        <v>34</v>
      </c>
      <c r="D373" s="67">
        <v>160</v>
      </c>
      <c r="E373" s="67"/>
      <c r="F373" s="65"/>
      <c r="G373" s="108"/>
      <c r="I373" s="200">
        <f t="shared" si="57"/>
        <v>0</v>
      </c>
      <c r="K373" s="150">
        <f t="shared" si="56"/>
        <v>0</v>
      </c>
    </row>
    <row r="374" spans="1:11" s="147" customFormat="1" x14ac:dyDescent="0.25">
      <c r="A374" s="64" t="s">
        <v>117</v>
      </c>
      <c r="B374" s="65" t="s">
        <v>189</v>
      </c>
      <c r="C374" s="66" t="s">
        <v>34</v>
      </c>
      <c r="D374" s="67">
        <v>170</v>
      </c>
      <c r="E374" s="67"/>
      <c r="F374" s="65"/>
      <c r="G374" s="108"/>
      <c r="I374" s="200">
        <f t="shared" si="57"/>
        <v>0</v>
      </c>
      <c r="K374" s="150">
        <f t="shared" si="56"/>
        <v>0</v>
      </c>
    </row>
    <row r="375" spans="1:11" s="147" customFormat="1" x14ac:dyDescent="0.25">
      <c r="A375" s="64" t="s">
        <v>126</v>
      </c>
      <c r="B375" s="65" t="s">
        <v>261</v>
      </c>
      <c r="C375" s="66" t="s">
        <v>34</v>
      </c>
      <c r="D375" s="67">
        <v>122</v>
      </c>
      <c r="E375" s="67"/>
      <c r="F375" s="65"/>
      <c r="G375" s="108"/>
      <c r="I375" s="200">
        <f t="shared" si="57"/>
        <v>0</v>
      </c>
      <c r="K375" s="150">
        <f t="shared" si="56"/>
        <v>0</v>
      </c>
    </row>
    <row r="376" spans="1:11" s="147" customFormat="1" x14ac:dyDescent="0.25">
      <c r="A376" s="64" t="s">
        <v>128</v>
      </c>
      <c r="B376" s="65" t="s">
        <v>338</v>
      </c>
      <c r="C376" s="66" t="s">
        <v>34</v>
      </c>
      <c r="D376" s="67">
        <v>90</v>
      </c>
      <c r="E376" s="67"/>
      <c r="F376" s="65"/>
      <c r="G376" s="108"/>
      <c r="I376" s="200">
        <f t="shared" si="57"/>
        <v>0</v>
      </c>
      <c r="K376" s="150">
        <f t="shared" si="56"/>
        <v>0</v>
      </c>
    </row>
    <row r="377" spans="1:11" s="147" customFormat="1" x14ac:dyDescent="0.25">
      <c r="A377" s="64" t="s">
        <v>130</v>
      </c>
      <c r="B377" s="65" t="s">
        <v>339</v>
      </c>
      <c r="C377" s="66" t="s">
        <v>34</v>
      </c>
      <c r="D377" s="67">
        <v>55</v>
      </c>
      <c r="E377" s="67"/>
      <c r="F377" s="65"/>
      <c r="G377" s="108"/>
      <c r="I377" s="200">
        <f t="shared" si="57"/>
        <v>0</v>
      </c>
      <c r="K377" s="150">
        <f t="shared" si="56"/>
        <v>0</v>
      </c>
    </row>
    <row r="378" spans="1:11" s="147" customFormat="1" x14ac:dyDescent="0.25">
      <c r="A378" s="203" t="s">
        <v>340</v>
      </c>
      <c r="B378" s="65" t="s">
        <v>341</v>
      </c>
      <c r="C378" s="66" t="s">
        <v>34</v>
      </c>
      <c r="D378" s="67">
        <v>85</v>
      </c>
      <c r="E378" s="67"/>
      <c r="F378" s="65"/>
      <c r="G378" s="108"/>
      <c r="I378" s="200">
        <f t="shared" si="57"/>
        <v>0</v>
      </c>
      <c r="K378" s="150">
        <f t="shared" si="56"/>
        <v>0</v>
      </c>
    </row>
    <row r="379" spans="1:11" s="147" customFormat="1" x14ac:dyDescent="0.25">
      <c r="A379" s="64" t="s">
        <v>342</v>
      </c>
      <c r="B379" s="65" t="s">
        <v>343</v>
      </c>
      <c r="C379" s="66" t="s">
        <v>34</v>
      </c>
      <c r="D379" s="67">
        <v>250</v>
      </c>
      <c r="E379" s="67"/>
      <c r="F379" s="65"/>
      <c r="G379" s="108"/>
      <c r="I379" s="200">
        <f t="shared" si="57"/>
        <v>0</v>
      </c>
      <c r="K379" s="150">
        <f t="shared" si="56"/>
        <v>0</v>
      </c>
    </row>
    <row r="380" spans="1:11" x14ac:dyDescent="0.25">
      <c r="A380" s="60">
        <f>+A372+1</f>
        <v>206</v>
      </c>
      <c r="B380" s="23" t="s">
        <v>344</v>
      </c>
      <c r="C380" s="26"/>
      <c r="D380" s="24"/>
      <c r="E380" s="24"/>
      <c r="F380" s="23"/>
      <c r="G380" s="23"/>
      <c r="I380" s="150">
        <f t="shared" si="57"/>
        <v>0</v>
      </c>
      <c r="K380" s="150">
        <f t="shared" si="56"/>
        <v>0</v>
      </c>
    </row>
    <row r="381" spans="1:11" x14ac:dyDescent="0.25">
      <c r="A381" s="202">
        <v>1</v>
      </c>
      <c r="B381" s="23" t="s">
        <v>345</v>
      </c>
      <c r="C381" s="26" t="s">
        <v>34</v>
      </c>
      <c r="D381" s="24">
        <v>380</v>
      </c>
      <c r="E381" s="24"/>
      <c r="F381" s="23"/>
      <c r="G381" s="103"/>
      <c r="I381" s="150">
        <f t="shared" si="57"/>
        <v>0</v>
      </c>
      <c r="K381" s="150">
        <f t="shared" si="56"/>
        <v>0</v>
      </c>
    </row>
    <row r="382" spans="1:11" x14ac:dyDescent="0.25">
      <c r="A382" s="60">
        <v>2</v>
      </c>
      <c r="B382" s="23" t="s">
        <v>346</v>
      </c>
      <c r="C382" s="26" t="s">
        <v>34</v>
      </c>
      <c r="D382" s="24">
        <v>240</v>
      </c>
      <c r="E382" s="24"/>
      <c r="F382" s="23"/>
      <c r="G382" s="103"/>
      <c r="I382" s="150">
        <f t="shared" si="57"/>
        <v>0</v>
      </c>
      <c r="K382" s="150">
        <f t="shared" si="56"/>
        <v>0</v>
      </c>
    </row>
    <row r="383" spans="1:11" x14ac:dyDescent="0.25">
      <c r="A383" s="60">
        <f>+A380+1</f>
        <v>207</v>
      </c>
      <c r="B383" s="23" t="s">
        <v>347</v>
      </c>
      <c r="C383" s="26" t="s">
        <v>108</v>
      </c>
      <c r="D383" s="24">
        <v>1</v>
      </c>
      <c r="E383" s="24"/>
      <c r="F383" s="23"/>
      <c r="G383" s="103"/>
      <c r="I383" s="150">
        <f t="shared" si="57"/>
        <v>0</v>
      </c>
      <c r="K383" s="150">
        <f t="shared" si="56"/>
        <v>0</v>
      </c>
    </row>
    <row r="384" spans="1:11" x14ac:dyDescent="0.25">
      <c r="A384" s="60"/>
      <c r="B384" s="100" t="s">
        <v>348</v>
      </c>
      <c r="C384" s="26"/>
      <c r="D384" s="24"/>
      <c r="E384" s="23"/>
      <c r="F384" s="23"/>
      <c r="G384" s="103"/>
      <c r="I384" s="150">
        <f t="shared" si="57"/>
        <v>0</v>
      </c>
      <c r="K384" s="150">
        <f t="shared" si="56"/>
        <v>0</v>
      </c>
    </row>
    <row r="385" spans="1:11" x14ac:dyDescent="0.25">
      <c r="A385" s="60">
        <f>+A383+1</f>
        <v>208</v>
      </c>
      <c r="B385" s="23" t="s">
        <v>349</v>
      </c>
      <c r="C385" s="26" t="s">
        <v>3</v>
      </c>
      <c r="D385" s="24">
        <v>12</v>
      </c>
      <c r="E385" s="24"/>
      <c r="F385" s="23"/>
      <c r="G385" s="103"/>
      <c r="I385" s="150">
        <f t="shared" si="57"/>
        <v>0</v>
      </c>
      <c r="K385" s="150">
        <f t="shared" si="56"/>
        <v>0</v>
      </c>
    </row>
    <row r="386" spans="1:11" x14ac:dyDescent="0.25">
      <c r="A386" s="60">
        <f>+A385+1</f>
        <v>209</v>
      </c>
      <c r="B386" s="23" t="s">
        <v>350</v>
      </c>
      <c r="C386" s="26" t="s">
        <v>3</v>
      </c>
      <c r="D386" s="24">
        <v>22</v>
      </c>
      <c r="E386" s="24"/>
      <c r="F386" s="23"/>
      <c r="G386" s="103"/>
      <c r="I386" s="150">
        <f t="shared" si="57"/>
        <v>0</v>
      </c>
      <c r="K386" s="150">
        <f t="shared" si="56"/>
        <v>0</v>
      </c>
    </row>
    <row r="387" spans="1:11" x14ac:dyDescent="0.25">
      <c r="A387" s="60">
        <f>+A386+1</f>
        <v>210</v>
      </c>
      <c r="B387" s="23" t="s">
        <v>351</v>
      </c>
      <c r="C387" s="26" t="s">
        <v>3</v>
      </c>
      <c r="D387" s="24">
        <v>4</v>
      </c>
      <c r="E387" s="24"/>
      <c r="F387" s="23"/>
      <c r="G387" s="103"/>
      <c r="I387" s="150">
        <f t="shared" si="57"/>
        <v>0</v>
      </c>
      <c r="K387" s="150">
        <f t="shared" si="56"/>
        <v>0</v>
      </c>
    </row>
    <row r="388" spans="1:11" x14ac:dyDescent="0.25">
      <c r="A388" s="60">
        <f>+A387+1</f>
        <v>211</v>
      </c>
      <c r="B388" s="23" t="s">
        <v>352</v>
      </c>
      <c r="C388" s="26" t="s">
        <v>3</v>
      </c>
      <c r="D388" s="24">
        <v>10</v>
      </c>
      <c r="E388" s="24"/>
      <c r="F388" s="23"/>
      <c r="G388" s="103"/>
      <c r="I388" s="150">
        <f t="shared" si="57"/>
        <v>0</v>
      </c>
      <c r="K388" s="150">
        <f t="shared" si="56"/>
        <v>0</v>
      </c>
    </row>
    <row r="389" spans="1:11" x14ac:dyDescent="0.25">
      <c r="A389" s="60">
        <f>+A388+1</f>
        <v>212</v>
      </c>
      <c r="B389" s="23" t="s">
        <v>353</v>
      </c>
      <c r="C389" s="26" t="s">
        <v>3</v>
      </c>
      <c r="D389" s="24">
        <v>281</v>
      </c>
      <c r="E389" s="24"/>
      <c r="F389" s="23"/>
      <c r="G389" s="103"/>
      <c r="I389" s="150">
        <f t="shared" si="57"/>
        <v>0</v>
      </c>
      <c r="K389" s="150">
        <f t="shared" si="56"/>
        <v>0</v>
      </c>
    </row>
    <row r="390" spans="1:11" ht="22.5" customHeight="1" x14ac:dyDescent="0.25">
      <c r="A390" s="60"/>
      <c r="B390" s="100" t="s">
        <v>354</v>
      </c>
      <c r="C390" s="26"/>
      <c r="D390" s="24"/>
      <c r="E390" s="24"/>
      <c r="F390" s="23"/>
      <c r="G390" s="26"/>
      <c r="I390" s="150">
        <f t="shared" si="57"/>
        <v>0</v>
      </c>
      <c r="K390" s="150">
        <f t="shared" si="56"/>
        <v>0</v>
      </c>
    </row>
    <row r="391" spans="1:11" x14ac:dyDescent="0.25">
      <c r="A391" s="60">
        <f>+A389+1</f>
        <v>213</v>
      </c>
      <c r="B391" s="23" t="s">
        <v>355</v>
      </c>
      <c r="C391" s="26" t="s">
        <v>3</v>
      </c>
      <c r="D391" s="24">
        <v>68</v>
      </c>
      <c r="E391" s="24"/>
      <c r="F391" s="23"/>
      <c r="G391" s="103"/>
      <c r="I391" s="150">
        <f t="shared" si="57"/>
        <v>0</v>
      </c>
      <c r="K391" s="150">
        <f t="shared" si="56"/>
        <v>0</v>
      </c>
    </row>
    <row r="392" spans="1:11" x14ac:dyDescent="0.25">
      <c r="A392" s="60">
        <f>+A391+1</f>
        <v>214</v>
      </c>
      <c r="B392" s="23" t="s">
        <v>202</v>
      </c>
      <c r="C392" s="26" t="s">
        <v>3</v>
      </c>
      <c r="D392" s="24">
        <v>154</v>
      </c>
      <c r="E392" s="24"/>
      <c r="F392" s="23"/>
      <c r="G392" s="103"/>
      <c r="I392" s="150">
        <f t="shared" si="57"/>
        <v>0</v>
      </c>
      <c r="K392" s="150">
        <f t="shared" si="56"/>
        <v>0</v>
      </c>
    </row>
    <row r="393" spans="1:11" x14ac:dyDescent="0.25">
      <c r="A393" s="60">
        <f>+A392+1</f>
        <v>215</v>
      </c>
      <c r="B393" s="23" t="s">
        <v>204</v>
      </c>
      <c r="C393" s="26" t="s">
        <v>3</v>
      </c>
      <c r="D393" s="24">
        <v>5</v>
      </c>
      <c r="E393" s="24"/>
      <c r="F393" s="23"/>
      <c r="G393" s="103"/>
      <c r="I393" s="150">
        <f t="shared" si="57"/>
        <v>0</v>
      </c>
      <c r="K393" s="150">
        <f t="shared" si="56"/>
        <v>0</v>
      </c>
    </row>
    <row r="394" spans="1:11" x14ac:dyDescent="0.25">
      <c r="A394" s="60"/>
      <c r="B394" s="100" t="s">
        <v>356</v>
      </c>
      <c r="C394" s="26"/>
      <c r="D394" s="24"/>
      <c r="E394" s="24"/>
      <c r="F394" s="23"/>
      <c r="G394" s="103"/>
      <c r="I394" s="150">
        <f t="shared" si="57"/>
        <v>0</v>
      </c>
      <c r="K394" s="150">
        <f t="shared" si="56"/>
        <v>0</v>
      </c>
    </row>
    <row r="395" spans="1:11" x14ac:dyDescent="0.25">
      <c r="A395" s="60">
        <f>+A393+1</f>
        <v>216</v>
      </c>
      <c r="B395" s="23" t="s">
        <v>206</v>
      </c>
      <c r="C395" s="26" t="s">
        <v>3</v>
      </c>
      <c r="D395" s="24">
        <v>11</v>
      </c>
      <c r="E395" s="24"/>
      <c r="F395" s="23"/>
      <c r="G395" s="103"/>
      <c r="I395" s="150">
        <f t="shared" si="57"/>
        <v>0</v>
      </c>
      <c r="K395" s="150">
        <f t="shared" si="56"/>
        <v>0</v>
      </c>
    </row>
    <row r="396" spans="1:11" x14ac:dyDescent="0.25">
      <c r="A396" s="60">
        <f>+A395+1</f>
        <v>217</v>
      </c>
      <c r="B396" s="23" t="s">
        <v>357</v>
      </c>
      <c r="C396" s="26" t="s">
        <v>3</v>
      </c>
      <c r="D396" s="24">
        <v>18</v>
      </c>
      <c r="E396" s="24"/>
      <c r="F396" s="23"/>
      <c r="G396" s="103"/>
      <c r="I396" s="150">
        <f t="shared" si="57"/>
        <v>0</v>
      </c>
      <c r="K396" s="150">
        <f t="shared" si="56"/>
        <v>0</v>
      </c>
    </row>
    <row r="397" spans="1:11" ht="30.75" customHeight="1" thickBot="1" x14ac:dyDescent="0.3">
      <c r="A397" s="60">
        <f>+A396+1</f>
        <v>218</v>
      </c>
      <c r="B397" s="23" t="s">
        <v>358</v>
      </c>
      <c r="C397" s="26" t="s">
        <v>3</v>
      </c>
      <c r="D397" s="24">
        <v>6</v>
      </c>
      <c r="E397" s="24"/>
      <c r="F397" s="23"/>
      <c r="G397" s="103"/>
      <c r="I397" s="150">
        <f t="shared" si="57"/>
        <v>0</v>
      </c>
      <c r="K397" s="150">
        <f t="shared" si="56"/>
        <v>0</v>
      </c>
    </row>
    <row r="398" spans="1:11" ht="17.25" thickTop="1" thickBot="1" x14ac:dyDescent="0.3">
      <c r="A398" s="177"/>
      <c r="B398" s="79" t="s">
        <v>209</v>
      </c>
      <c r="C398" s="40"/>
      <c r="D398" s="40"/>
      <c r="E398" s="40"/>
      <c r="F398" s="41"/>
      <c r="G398" s="42"/>
      <c r="I398" s="150">
        <f>SUM(I366:I397)</f>
        <v>0</v>
      </c>
      <c r="K398" s="150">
        <f t="shared" si="56"/>
        <v>0</v>
      </c>
    </row>
    <row r="399" spans="1:11" ht="16.5" thickTop="1" x14ac:dyDescent="0.25">
      <c r="A399" s="117"/>
      <c r="B399" s="118" t="s">
        <v>210</v>
      </c>
      <c r="C399" s="119"/>
      <c r="D399" s="23"/>
      <c r="E399" s="121"/>
      <c r="F399" s="119"/>
      <c r="G399" s="105"/>
      <c r="I399" s="150">
        <f t="shared" si="57"/>
        <v>0</v>
      </c>
      <c r="K399" s="150">
        <f t="shared" ref="K399:K442" si="58">+E399*D399</f>
        <v>0</v>
      </c>
    </row>
    <row r="400" spans="1:11" x14ac:dyDescent="0.25">
      <c r="A400" s="60">
        <f>+A397+1</f>
        <v>219</v>
      </c>
      <c r="B400" s="23" t="s">
        <v>359</v>
      </c>
      <c r="C400" s="26" t="s">
        <v>3</v>
      </c>
      <c r="D400" s="24">
        <v>192</v>
      </c>
      <c r="E400" s="24"/>
      <c r="F400" s="23"/>
      <c r="G400" s="103"/>
      <c r="I400" s="150">
        <f t="shared" si="57"/>
        <v>0</v>
      </c>
      <c r="K400" s="150">
        <f t="shared" si="58"/>
        <v>0</v>
      </c>
    </row>
    <row r="401" spans="1:11" x14ac:dyDescent="0.25">
      <c r="A401" s="60">
        <f>+A400+1</f>
        <v>220</v>
      </c>
      <c r="B401" s="23" t="s">
        <v>360</v>
      </c>
      <c r="C401" s="26" t="s">
        <v>3</v>
      </c>
      <c r="D401" s="24">
        <v>85</v>
      </c>
      <c r="E401" s="24"/>
      <c r="F401" s="23"/>
      <c r="G401" s="103"/>
      <c r="I401" s="150">
        <f t="shared" si="57"/>
        <v>0</v>
      </c>
      <c r="K401" s="150">
        <f t="shared" si="58"/>
        <v>0</v>
      </c>
    </row>
    <row r="402" spans="1:11" x14ac:dyDescent="0.25">
      <c r="A402" s="60">
        <f>+A401+1</f>
        <v>221</v>
      </c>
      <c r="B402" s="23" t="s">
        <v>212</v>
      </c>
      <c r="C402" s="26" t="s">
        <v>3</v>
      </c>
      <c r="D402" s="24">
        <v>17</v>
      </c>
      <c r="E402" s="24"/>
      <c r="F402" s="23"/>
      <c r="G402" s="103"/>
      <c r="I402" s="150">
        <f t="shared" si="57"/>
        <v>0</v>
      </c>
      <c r="K402" s="150">
        <f t="shared" si="58"/>
        <v>0</v>
      </c>
    </row>
    <row r="403" spans="1:11" x14ac:dyDescent="0.25">
      <c r="A403" s="60">
        <f>+A402+1</f>
        <v>222</v>
      </c>
      <c r="B403" s="23" t="s">
        <v>361</v>
      </c>
      <c r="C403" s="26" t="s">
        <v>3</v>
      </c>
      <c r="D403" s="24">
        <v>10</v>
      </c>
      <c r="E403" s="24"/>
      <c r="F403" s="23"/>
      <c r="G403" s="103"/>
      <c r="I403" s="150">
        <f t="shared" si="57"/>
        <v>0</v>
      </c>
      <c r="K403" s="150">
        <f t="shared" si="58"/>
        <v>0</v>
      </c>
    </row>
    <row r="404" spans="1:11" ht="16.5" thickBot="1" x14ac:dyDescent="0.3">
      <c r="A404" s="60">
        <f>+A403+1</f>
        <v>223</v>
      </c>
      <c r="B404" s="23" t="s">
        <v>362</v>
      </c>
      <c r="C404" s="26" t="s">
        <v>363</v>
      </c>
      <c r="D404" s="24">
        <v>1</v>
      </c>
      <c r="E404" s="24"/>
      <c r="F404" s="23"/>
      <c r="G404" s="103"/>
      <c r="I404" s="150">
        <f t="shared" si="57"/>
        <v>0</v>
      </c>
      <c r="K404" s="150">
        <f t="shared" si="58"/>
        <v>0</v>
      </c>
    </row>
    <row r="405" spans="1:11" ht="17.25" thickTop="1" thickBot="1" x14ac:dyDescent="0.3">
      <c r="A405" s="177"/>
      <c r="B405" s="79" t="s">
        <v>216</v>
      </c>
      <c r="C405" s="40"/>
      <c r="D405" s="40"/>
      <c r="E405" s="40"/>
      <c r="F405" s="41"/>
      <c r="G405" s="42"/>
      <c r="I405" s="150">
        <f>SUM(I399:I404)</f>
        <v>0</v>
      </c>
      <c r="K405" s="150">
        <f t="shared" si="58"/>
        <v>0</v>
      </c>
    </row>
    <row r="406" spans="1:11" ht="16.5" thickTop="1" x14ac:dyDescent="0.25">
      <c r="A406" s="57"/>
      <c r="B406" s="125" t="s">
        <v>217</v>
      </c>
      <c r="C406" s="20"/>
      <c r="D406" s="20"/>
      <c r="E406" s="20"/>
      <c r="F406" s="31"/>
      <c r="G406" s="49"/>
      <c r="I406" s="150">
        <f t="shared" si="57"/>
        <v>0</v>
      </c>
      <c r="K406" s="150">
        <f t="shared" si="58"/>
        <v>0</v>
      </c>
    </row>
    <row r="407" spans="1:11" ht="29.25" customHeight="1" x14ac:dyDescent="0.25">
      <c r="A407" s="126"/>
      <c r="B407" s="204" t="s">
        <v>218</v>
      </c>
      <c r="C407" s="127"/>
      <c r="D407" s="24"/>
      <c r="E407" s="24"/>
      <c r="F407" s="23"/>
      <c r="G407" s="26"/>
      <c r="I407" s="150">
        <f t="shared" si="57"/>
        <v>0</v>
      </c>
      <c r="K407" s="150">
        <f t="shared" si="58"/>
        <v>0</v>
      </c>
    </row>
    <row r="408" spans="1:11" x14ac:dyDescent="0.25">
      <c r="A408" s="60">
        <f>+A404+1</f>
        <v>224</v>
      </c>
      <c r="B408" s="23" t="s">
        <v>220</v>
      </c>
      <c r="C408" s="26" t="s">
        <v>3</v>
      </c>
      <c r="D408" s="24">
        <v>64</v>
      </c>
      <c r="E408" s="24"/>
      <c r="F408" s="23"/>
      <c r="G408" s="103"/>
      <c r="I408" s="150">
        <f t="shared" si="57"/>
        <v>0</v>
      </c>
      <c r="K408" s="150">
        <f t="shared" si="58"/>
        <v>0</v>
      </c>
    </row>
    <row r="409" spans="1:11" x14ac:dyDescent="0.25">
      <c r="A409" s="60">
        <f>+A408+1</f>
        <v>225</v>
      </c>
      <c r="B409" s="23" t="s">
        <v>221</v>
      </c>
      <c r="C409" s="26" t="s">
        <v>3</v>
      </c>
      <c r="D409" s="24">
        <v>12</v>
      </c>
      <c r="E409" s="24"/>
      <c r="F409" s="23"/>
      <c r="G409" s="103"/>
      <c r="I409" s="150">
        <f t="shared" si="57"/>
        <v>0</v>
      </c>
      <c r="K409" s="150">
        <f t="shared" si="58"/>
        <v>0</v>
      </c>
    </row>
    <row r="410" spans="1:11" x14ac:dyDescent="0.25">
      <c r="A410" s="60">
        <f>A409+1</f>
        <v>226</v>
      </c>
      <c r="B410" s="23" t="s">
        <v>222</v>
      </c>
      <c r="C410" s="26" t="s">
        <v>3</v>
      </c>
      <c r="D410" s="24">
        <v>12</v>
      </c>
      <c r="E410" s="24"/>
      <c r="F410" s="23"/>
      <c r="G410" s="103"/>
      <c r="I410" s="150">
        <f t="shared" ref="I410:I442" si="59">+D410*E410</f>
        <v>0</v>
      </c>
      <c r="K410" s="150">
        <f t="shared" si="58"/>
        <v>0</v>
      </c>
    </row>
    <row r="411" spans="1:11" x14ac:dyDescent="0.25">
      <c r="A411" s="60">
        <f>A410+1</f>
        <v>227</v>
      </c>
      <c r="B411" s="23" t="s">
        <v>223</v>
      </c>
      <c r="C411" s="26" t="s">
        <v>3</v>
      </c>
      <c r="D411" s="24">
        <v>2</v>
      </c>
      <c r="E411" s="24"/>
      <c r="F411" s="23"/>
      <c r="G411" s="103"/>
      <c r="I411" s="150">
        <f t="shared" si="59"/>
        <v>0</v>
      </c>
      <c r="K411" s="150">
        <f t="shared" si="58"/>
        <v>0</v>
      </c>
    </row>
    <row r="412" spans="1:11" x14ac:dyDescent="0.25">
      <c r="A412" s="60">
        <f>A411+1</f>
        <v>228</v>
      </c>
      <c r="B412" s="23" t="s">
        <v>224</v>
      </c>
      <c r="C412" s="26" t="s">
        <v>108</v>
      </c>
      <c r="D412" s="24">
        <v>1</v>
      </c>
      <c r="E412" s="24"/>
      <c r="F412" s="23"/>
      <c r="G412" s="103"/>
      <c r="I412" s="150">
        <f t="shared" si="59"/>
        <v>0</v>
      </c>
      <c r="K412" s="150">
        <f t="shared" si="58"/>
        <v>0</v>
      </c>
    </row>
    <row r="413" spans="1:11" x14ac:dyDescent="0.25">
      <c r="A413" s="60"/>
      <c r="B413" s="100" t="s">
        <v>225</v>
      </c>
      <c r="C413" s="26"/>
      <c r="D413" s="23"/>
      <c r="E413" s="23"/>
      <c r="F413" s="23"/>
      <c r="G413" s="26"/>
      <c r="I413" s="150">
        <f t="shared" si="59"/>
        <v>0</v>
      </c>
      <c r="K413" s="150">
        <f t="shared" si="58"/>
        <v>0</v>
      </c>
    </row>
    <row r="414" spans="1:11" x14ac:dyDescent="0.25">
      <c r="A414" s="60">
        <f>+A412+1</f>
        <v>229</v>
      </c>
      <c r="B414" s="23" t="s">
        <v>364</v>
      </c>
      <c r="C414" s="26" t="s">
        <v>3</v>
      </c>
      <c r="D414" s="24">
        <v>6</v>
      </c>
      <c r="E414" s="24"/>
      <c r="F414" s="23"/>
      <c r="G414" s="103"/>
      <c r="I414" s="150">
        <f t="shared" si="59"/>
        <v>0</v>
      </c>
      <c r="K414" s="150">
        <f t="shared" si="58"/>
        <v>0</v>
      </c>
    </row>
    <row r="415" spans="1:11" x14ac:dyDescent="0.25">
      <c r="A415" s="60">
        <f>A414+1</f>
        <v>230</v>
      </c>
      <c r="B415" s="23" t="s">
        <v>365</v>
      </c>
      <c r="C415" s="26" t="s">
        <v>108</v>
      </c>
      <c r="D415" s="24">
        <v>1</v>
      </c>
      <c r="E415" s="24"/>
      <c r="F415" s="23"/>
      <c r="G415" s="103"/>
      <c r="I415" s="150">
        <f t="shared" si="59"/>
        <v>0</v>
      </c>
      <c r="K415" s="150">
        <f t="shared" si="58"/>
        <v>0</v>
      </c>
    </row>
    <row r="416" spans="1:11" s="147" customFormat="1" x14ac:dyDescent="0.25">
      <c r="A416" s="64">
        <f>A415+1</f>
        <v>231</v>
      </c>
      <c r="B416" s="65" t="s">
        <v>366</v>
      </c>
      <c r="C416" s="66" t="s">
        <v>3</v>
      </c>
      <c r="D416" s="67">
        <v>6</v>
      </c>
      <c r="E416" s="67"/>
      <c r="F416" s="65"/>
      <c r="G416" s="108"/>
      <c r="I416" s="200">
        <f t="shared" si="59"/>
        <v>0</v>
      </c>
      <c r="K416" s="150">
        <f t="shared" si="58"/>
        <v>0</v>
      </c>
    </row>
    <row r="417" spans="1:11" x14ac:dyDescent="0.25">
      <c r="A417" s="60">
        <f>A416+1</f>
        <v>232</v>
      </c>
      <c r="B417" s="23" t="s">
        <v>231</v>
      </c>
      <c r="C417" s="26"/>
      <c r="D417" s="24"/>
      <c r="E417" s="24"/>
      <c r="F417" s="26"/>
      <c r="G417" s="103"/>
      <c r="I417" s="150">
        <f t="shared" si="59"/>
        <v>0</v>
      </c>
      <c r="K417" s="150">
        <f t="shared" si="58"/>
        <v>0</v>
      </c>
    </row>
    <row r="418" spans="1:11" x14ac:dyDescent="0.25">
      <c r="A418" s="60"/>
      <c r="B418" s="23" t="s">
        <v>232</v>
      </c>
      <c r="C418" s="26" t="s">
        <v>3</v>
      </c>
      <c r="D418" s="24">
        <v>70</v>
      </c>
      <c r="E418" s="24"/>
      <c r="F418" s="23"/>
      <c r="G418" s="103"/>
      <c r="I418" s="150">
        <f t="shared" si="59"/>
        <v>0</v>
      </c>
      <c r="K418" s="150">
        <f t="shared" si="58"/>
        <v>0</v>
      </c>
    </row>
    <row r="419" spans="1:11" x14ac:dyDescent="0.25">
      <c r="A419" s="60"/>
      <c r="B419" s="23" t="s">
        <v>233</v>
      </c>
      <c r="C419" s="26" t="s">
        <v>3</v>
      </c>
      <c r="D419" s="24">
        <v>70</v>
      </c>
      <c r="E419" s="24"/>
      <c r="F419" s="23"/>
      <c r="G419" s="103"/>
      <c r="I419" s="150">
        <f t="shared" si="59"/>
        <v>0</v>
      </c>
      <c r="K419" s="150">
        <f t="shared" si="58"/>
        <v>0</v>
      </c>
    </row>
    <row r="420" spans="1:11" x14ac:dyDescent="0.25">
      <c r="A420" s="60">
        <f>+A417+1</f>
        <v>233</v>
      </c>
      <c r="B420" s="23" t="s">
        <v>234</v>
      </c>
      <c r="C420" s="26" t="s">
        <v>3</v>
      </c>
      <c r="D420" s="24">
        <v>70</v>
      </c>
      <c r="E420" s="24"/>
      <c r="F420" s="23"/>
      <c r="G420" s="103"/>
      <c r="I420" s="150">
        <f t="shared" si="59"/>
        <v>0</v>
      </c>
      <c r="K420" s="150">
        <f t="shared" si="58"/>
        <v>0</v>
      </c>
    </row>
    <row r="421" spans="1:11" x14ac:dyDescent="0.25">
      <c r="A421" s="60">
        <f>+A420+1</f>
        <v>234</v>
      </c>
      <c r="B421" s="23" t="s">
        <v>367</v>
      </c>
      <c r="C421" s="26" t="s">
        <v>3</v>
      </c>
      <c r="D421" s="24">
        <v>6</v>
      </c>
      <c r="E421" s="24"/>
      <c r="F421" s="23"/>
      <c r="G421" s="103"/>
      <c r="I421" s="150">
        <f t="shared" si="59"/>
        <v>0</v>
      </c>
      <c r="K421" s="150">
        <f t="shared" si="58"/>
        <v>0</v>
      </c>
    </row>
    <row r="422" spans="1:11" s="205" customFormat="1" ht="16.5" thickBot="1" x14ac:dyDescent="0.3">
      <c r="A422" s="60">
        <f>A421+1</f>
        <v>235</v>
      </c>
      <c r="B422" s="23" t="s">
        <v>368</v>
      </c>
      <c r="C422" s="26" t="s">
        <v>363</v>
      </c>
      <c r="D422" s="24">
        <v>1</v>
      </c>
      <c r="E422" s="24"/>
      <c r="F422" s="23"/>
      <c r="G422" s="103"/>
      <c r="I422" s="206">
        <f t="shared" si="59"/>
        <v>0</v>
      </c>
      <c r="K422" s="150">
        <f t="shared" si="58"/>
        <v>0</v>
      </c>
    </row>
    <row r="423" spans="1:11" ht="17.25" thickTop="1" thickBot="1" x14ac:dyDescent="0.3">
      <c r="A423" s="177"/>
      <c r="B423" s="79" t="s">
        <v>237</v>
      </c>
      <c r="C423" s="40"/>
      <c r="D423" s="40"/>
      <c r="E423" s="40"/>
      <c r="F423" s="41"/>
      <c r="G423" s="42"/>
      <c r="I423" s="150">
        <f>SUM(I406:I422)</f>
        <v>0</v>
      </c>
      <c r="K423" s="150">
        <f t="shared" si="58"/>
        <v>0</v>
      </c>
    </row>
    <row r="424" spans="1:11" ht="17.25" thickTop="1" thickBot="1" x14ac:dyDescent="0.3">
      <c r="A424" s="177"/>
      <c r="B424" s="79" t="s">
        <v>369</v>
      </c>
      <c r="C424" s="40"/>
      <c r="D424" s="40"/>
      <c r="E424" s="40"/>
      <c r="F424" s="41"/>
      <c r="G424" s="42"/>
      <c r="I424" s="150">
        <f t="shared" si="59"/>
        <v>0</v>
      </c>
      <c r="K424" s="150">
        <f t="shared" si="58"/>
        <v>0</v>
      </c>
    </row>
    <row r="425" spans="1:11" ht="16.5" thickTop="1" x14ac:dyDescent="0.25">
      <c r="A425" s="57"/>
      <c r="B425" s="125" t="s">
        <v>239</v>
      </c>
      <c r="C425" s="20"/>
      <c r="D425" s="20"/>
      <c r="E425" s="20"/>
      <c r="F425" s="31"/>
      <c r="G425" s="49"/>
      <c r="I425" s="150">
        <f t="shared" si="59"/>
        <v>0</v>
      </c>
      <c r="K425" s="150">
        <f t="shared" si="58"/>
        <v>0</v>
      </c>
    </row>
    <row r="426" spans="1:11" x14ac:dyDescent="0.25">
      <c r="A426" s="60">
        <f>+A422+1</f>
        <v>236</v>
      </c>
      <c r="B426" s="45" t="s">
        <v>370</v>
      </c>
      <c r="C426" s="26" t="s">
        <v>14</v>
      </c>
      <c r="D426" s="24">
        <v>681</v>
      </c>
      <c r="E426" s="26"/>
      <c r="F426" s="26"/>
      <c r="G426" s="26"/>
      <c r="I426" s="150">
        <f t="shared" si="59"/>
        <v>0</v>
      </c>
      <c r="K426" s="150">
        <f t="shared" si="58"/>
        <v>0</v>
      </c>
    </row>
    <row r="427" spans="1:11" x14ac:dyDescent="0.25">
      <c r="A427" s="60">
        <f>+A426+1</f>
        <v>237</v>
      </c>
      <c r="B427" s="45" t="s">
        <v>371</v>
      </c>
      <c r="C427" s="26" t="s">
        <v>14</v>
      </c>
      <c r="D427" s="24">
        <v>2872</v>
      </c>
      <c r="E427" s="26"/>
      <c r="F427" s="26"/>
      <c r="G427" s="26"/>
      <c r="I427" s="150">
        <f t="shared" si="59"/>
        <v>0</v>
      </c>
      <c r="K427" s="150">
        <f t="shared" si="58"/>
        <v>0</v>
      </c>
    </row>
    <row r="428" spans="1:11" x14ac:dyDescent="0.25">
      <c r="A428" s="60">
        <f>+A427+1</f>
        <v>238</v>
      </c>
      <c r="B428" s="45" t="s">
        <v>243</v>
      </c>
      <c r="C428" s="26" t="s">
        <v>14</v>
      </c>
      <c r="D428" s="24">
        <v>1831</v>
      </c>
      <c r="E428" s="26"/>
      <c r="F428" s="26"/>
      <c r="G428" s="26"/>
      <c r="I428" s="150">
        <f t="shared" si="59"/>
        <v>0</v>
      </c>
      <c r="K428" s="150">
        <f t="shared" si="58"/>
        <v>0</v>
      </c>
    </row>
    <row r="429" spans="1:11" x14ac:dyDescent="0.25">
      <c r="A429" s="60">
        <f>+A428+1</f>
        <v>239</v>
      </c>
      <c r="B429" s="45" t="s">
        <v>372</v>
      </c>
      <c r="C429" s="26" t="s">
        <v>14</v>
      </c>
      <c r="D429" s="24">
        <v>316</v>
      </c>
      <c r="E429" s="26"/>
      <c r="F429" s="26"/>
      <c r="G429" s="26"/>
      <c r="I429" s="150">
        <f t="shared" si="59"/>
        <v>0</v>
      </c>
      <c r="K429" s="150">
        <f t="shared" si="58"/>
        <v>0</v>
      </c>
    </row>
    <row r="430" spans="1:11" x14ac:dyDescent="0.25">
      <c r="A430" s="60">
        <f>+A429+1</f>
        <v>240</v>
      </c>
      <c r="B430" s="45" t="s">
        <v>373</v>
      </c>
      <c r="C430" s="26" t="s">
        <v>14</v>
      </c>
      <c r="D430" s="24">
        <v>425</v>
      </c>
      <c r="E430" s="26"/>
      <c r="F430" s="26"/>
      <c r="G430" s="26"/>
      <c r="I430" s="150">
        <f t="shared" si="59"/>
        <v>0</v>
      </c>
      <c r="K430" s="150">
        <f t="shared" si="58"/>
        <v>0</v>
      </c>
    </row>
    <row r="431" spans="1:11" ht="16.5" thickBot="1" x14ac:dyDescent="0.3">
      <c r="A431" s="60">
        <f>+A430+1</f>
        <v>241</v>
      </c>
      <c r="B431" s="47" t="s">
        <v>374</v>
      </c>
      <c r="C431" s="26" t="s">
        <v>79</v>
      </c>
      <c r="D431" s="24">
        <v>1</v>
      </c>
      <c r="E431" s="26"/>
      <c r="F431" s="26"/>
      <c r="G431" s="26"/>
      <c r="I431" s="150">
        <f t="shared" si="59"/>
        <v>0</v>
      </c>
      <c r="K431" s="150">
        <f t="shared" si="58"/>
        <v>0</v>
      </c>
    </row>
    <row r="432" spans="1:11" ht="17.25" thickTop="1" thickBot="1" x14ac:dyDescent="0.3">
      <c r="A432" s="177"/>
      <c r="B432" s="79" t="s">
        <v>375</v>
      </c>
      <c r="C432" s="40"/>
      <c r="D432" s="40"/>
      <c r="E432" s="40"/>
      <c r="F432" s="41"/>
      <c r="G432" s="42"/>
      <c r="I432" s="150">
        <f>SUM(I424:I431)</f>
        <v>0</v>
      </c>
      <c r="K432" s="150">
        <f t="shared" si="58"/>
        <v>0</v>
      </c>
    </row>
    <row r="433" spans="1:11" ht="16.5" thickTop="1" x14ac:dyDescent="0.25">
      <c r="A433" s="207"/>
      <c r="B433" s="43" t="s">
        <v>270</v>
      </c>
      <c r="C433" s="208"/>
      <c r="D433" s="208"/>
      <c r="E433" s="208"/>
      <c r="F433" s="209"/>
      <c r="G433" s="105"/>
      <c r="I433" s="150">
        <f t="shared" si="59"/>
        <v>0</v>
      </c>
      <c r="K433" s="150">
        <f t="shared" si="58"/>
        <v>0</v>
      </c>
    </row>
    <row r="434" spans="1:11" x14ac:dyDescent="0.25">
      <c r="A434" s="60">
        <f>+A431+1</f>
        <v>242</v>
      </c>
      <c r="B434" s="23" t="s">
        <v>261</v>
      </c>
      <c r="C434" s="26" t="s">
        <v>34</v>
      </c>
      <c r="D434" s="24">
        <v>85</v>
      </c>
      <c r="E434" s="24"/>
      <c r="F434" s="23"/>
      <c r="G434" s="103"/>
      <c r="I434" s="150">
        <f t="shared" si="59"/>
        <v>0</v>
      </c>
      <c r="K434" s="150">
        <f t="shared" si="58"/>
        <v>0</v>
      </c>
    </row>
    <row r="435" spans="1:11" x14ac:dyDescent="0.25">
      <c r="A435" s="60">
        <f>A434+1</f>
        <v>243</v>
      </c>
      <c r="B435" s="23" t="s">
        <v>262</v>
      </c>
      <c r="C435" s="26" t="s">
        <v>3</v>
      </c>
      <c r="D435" s="24">
        <v>22</v>
      </c>
      <c r="E435" s="24"/>
      <c r="F435" s="23"/>
      <c r="G435" s="103"/>
      <c r="I435" s="150">
        <f t="shared" si="59"/>
        <v>0</v>
      </c>
      <c r="K435" s="150">
        <f t="shared" si="58"/>
        <v>0</v>
      </c>
    </row>
    <row r="436" spans="1:11" x14ac:dyDescent="0.25">
      <c r="A436" s="60">
        <f>A435+1</f>
        <v>244</v>
      </c>
      <c r="B436" s="23" t="s">
        <v>263</v>
      </c>
      <c r="C436" s="26" t="s">
        <v>3</v>
      </c>
      <c r="D436" s="24">
        <v>10</v>
      </c>
      <c r="E436" s="24"/>
      <c r="F436" s="23"/>
      <c r="G436" s="103"/>
      <c r="I436" s="150">
        <f t="shared" si="59"/>
        <v>0</v>
      </c>
      <c r="K436" s="150">
        <f t="shared" si="58"/>
        <v>0</v>
      </c>
    </row>
    <row r="437" spans="1:11" x14ac:dyDescent="0.25">
      <c r="A437" s="60">
        <f>+A436+1</f>
        <v>245</v>
      </c>
      <c r="B437" s="23" t="s">
        <v>264</v>
      </c>
      <c r="C437" s="26" t="s">
        <v>3</v>
      </c>
      <c r="D437" s="24">
        <v>20</v>
      </c>
      <c r="E437" s="24"/>
      <c r="F437" s="23"/>
      <c r="G437" s="103"/>
      <c r="I437" s="150">
        <f t="shared" si="59"/>
        <v>0</v>
      </c>
      <c r="K437" s="150">
        <f t="shared" si="58"/>
        <v>0</v>
      </c>
    </row>
    <row r="438" spans="1:11" x14ac:dyDescent="0.25">
      <c r="A438" s="60">
        <f>A437+1</f>
        <v>246</v>
      </c>
      <c r="B438" s="124" t="s">
        <v>376</v>
      </c>
      <c r="C438" s="26" t="s">
        <v>34</v>
      </c>
      <c r="D438" s="24">
        <v>145</v>
      </c>
      <c r="E438" s="24"/>
      <c r="F438" s="23"/>
      <c r="G438" s="103"/>
      <c r="I438" s="150">
        <f t="shared" si="59"/>
        <v>0</v>
      </c>
      <c r="K438" s="150">
        <f t="shared" si="58"/>
        <v>0</v>
      </c>
    </row>
    <row r="439" spans="1:11" s="147" customFormat="1" x14ac:dyDescent="0.25">
      <c r="A439" s="64">
        <f>A438+1</f>
        <v>247</v>
      </c>
      <c r="B439" s="65" t="s">
        <v>266</v>
      </c>
      <c r="C439" s="66"/>
      <c r="D439" s="67"/>
      <c r="E439" s="67"/>
      <c r="F439" s="65"/>
      <c r="G439" s="66"/>
      <c r="I439" s="200">
        <f t="shared" si="59"/>
        <v>0</v>
      </c>
      <c r="K439" s="150">
        <f t="shared" si="58"/>
        <v>0</v>
      </c>
    </row>
    <row r="440" spans="1:11" s="147" customFormat="1" x14ac:dyDescent="0.25">
      <c r="A440" s="64"/>
      <c r="B440" s="65" t="s">
        <v>267</v>
      </c>
      <c r="C440" s="66"/>
      <c r="D440" s="67"/>
      <c r="E440" s="67"/>
      <c r="F440" s="65"/>
      <c r="G440" s="108"/>
      <c r="I440" s="200">
        <f t="shared" si="59"/>
        <v>0</v>
      </c>
      <c r="K440" s="150">
        <f t="shared" si="58"/>
        <v>0</v>
      </c>
    </row>
    <row r="441" spans="1:11" s="147" customFormat="1" x14ac:dyDescent="0.25">
      <c r="A441" s="64" t="s">
        <v>110</v>
      </c>
      <c r="B441" s="65" t="s">
        <v>268</v>
      </c>
      <c r="C441" s="66" t="s">
        <v>3</v>
      </c>
      <c r="D441" s="67">
        <v>18</v>
      </c>
      <c r="E441" s="67"/>
      <c r="F441" s="65"/>
      <c r="G441" s="108"/>
      <c r="I441" s="200">
        <f t="shared" si="59"/>
        <v>0</v>
      </c>
      <c r="K441" s="150">
        <f t="shared" si="58"/>
        <v>0</v>
      </c>
    </row>
    <row r="442" spans="1:11" ht="16.5" thickBot="1" x14ac:dyDescent="0.3">
      <c r="A442" s="60" t="s">
        <v>112</v>
      </c>
      <c r="B442" s="23" t="s">
        <v>269</v>
      </c>
      <c r="C442" s="26" t="s">
        <v>3</v>
      </c>
      <c r="D442" s="24">
        <v>2</v>
      </c>
      <c r="E442" s="24"/>
      <c r="F442" s="23"/>
      <c r="G442" s="103"/>
      <c r="I442" s="150">
        <f t="shared" si="59"/>
        <v>0</v>
      </c>
      <c r="K442" s="150">
        <f t="shared" si="58"/>
        <v>0</v>
      </c>
    </row>
    <row r="443" spans="1:11" ht="17.25" thickTop="1" thickBot="1" x14ac:dyDescent="0.3">
      <c r="A443" s="38"/>
      <c r="B443" s="39" t="s">
        <v>270</v>
      </c>
      <c r="C443" s="40"/>
      <c r="D443" s="40"/>
      <c r="E443" s="40"/>
      <c r="F443" s="41"/>
      <c r="G443" s="42"/>
      <c r="I443" s="150">
        <f>SUM(I433:I442)</f>
        <v>0</v>
      </c>
    </row>
    <row r="444" spans="1:11" ht="17.25" customHeight="1" thickTop="1" thickBot="1" x14ac:dyDescent="0.3">
      <c r="A444" s="210" t="s">
        <v>377</v>
      </c>
      <c r="B444" s="210"/>
      <c r="C444" s="210"/>
      <c r="D444" s="210"/>
      <c r="E444" s="210"/>
      <c r="F444" s="149"/>
      <c r="G444" s="149"/>
      <c r="I444" s="150">
        <f>+I279</f>
        <v>0</v>
      </c>
    </row>
    <row r="445" spans="1:11" ht="17.25" customHeight="1" thickTop="1" thickBot="1" x14ac:dyDescent="0.3">
      <c r="A445" s="210" t="s">
        <v>378</v>
      </c>
      <c r="B445" s="210"/>
      <c r="C445" s="210"/>
      <c r="D445" s="210"/>
      <c r="E445" s="210"/>
      <c r="F445" s="149"/>
      <c r="G445" s="149"/>
      <c r="I445" s="150">
        <f>+I289</f>
        <v>0</v>
      </c>
    </row>
    <row r="446" spans="1:11" ht="17.25" customHeight="1" thickTop="1" thickBot="1" x14ac:dyDescent="0.3">
      <c r="A446" s="210" t="s">
        <v>80</v>
      </c>
      <c r="B446" s="210"/>
      <c r="C446" s="210"/>
      <c r="D446" s="210"/>
      <c r="E446" s="210"/>
      <c r="F446" s="149"/>
      <c r="G446" s="149"/>
      <c r="I446" s="150">
        <f>+I301</f>
        <v>0</v>
      </c>
    </row>
    <row r="447" spans="1:11" ht="17.25" customHeight="1" thickTop="1" thickBot="1" x14ac:dyDescent="0.3">
      <c r="A447" s="210" t="s">
        <v>105</v>
      </c>
      <c r="B447" s="210"/>
      <c r="C447" s="210"/>
      <c r="D447" s="210"/>
      <c r="E447" s="210"/>
      <c r="F447" s="149"/>
      <c r="G447" s="149"/>
      <c r="I447" s="150">
        <f>+I316</f>
        <v>0</v>
      </c>
    </row>
    <row r="448" spans="1:11" ht="30.75" customHeight="1" thickTop="1" thickBot="1" x14ac:dyDescent="0.3">
      <c r="A448" s="210" t="s">
        <v>379</v>
      </c>
      <c r="B448" s="210"/>
      <c r="C448" s="210"/>
      <c r="D448" s="210"/>
      <c r="E448" s="210"/>
      <c r="F448" s="149"/>
      <c r="G448" s="149"/>
      <c r="I448" s="150" t="e">
        <f>+I362</f>
        <v>#REF!</v>
      </c>
    </row>
    <row r="449" spans="1:10" ht="17.25" customHeight="1" thickTop="1" thickBot="1" x14ac:dyDescent="0.3">
      <c r="A449" s="210" t="s">
        <v>369</v>
      </c>
      <c r="B449" s="210"/>
      <c r="C449" s="210"/>
      <c r="D449" s="210"/>
      <c r="E449" s="210"/>
      <c r="F449" s="149"/>
      <c r="G449" s="149"/>
      <c r="I449" s="150">
        <f>+G424</f>
        <v>0</v>
      </c>
    </row>
    <row r="450" spans="1:10" ht="17.25" customHeight="1" thickTop="1" thickBot="1" x14ac:dyDescent="0.3">
      <c r="A450" s="210" t="s">
        <v>274</v>
      </c>
      <c r="B450" s="210"/>
      <c r="C450" s="210"/>
      <c r="D450" s="210"/>
      <c r="E450" s="210"/>
      <c r="F450" s="149"/>
      <c r="G450" s="149"/>
      <c r="I450" s="150">
        <f>+I432</f>
        <v>0</v>
      </c>
    </row>
    <row r="451" spans="1:10" ht="17.25" customHeight="1" thickTop="1" thickBot="1" x14ac:dyDescent="0.3">
      <c r="A451" s="210" t="s">
        <v>270</v>
      </c>
      <c r="B451" s="210"/>
      <c r="C451" s="210"/>
      <c r="D451" s="210"/>
      <c r="E451" s="210"/>
      <c r="F451" s="149"/>
      <c r="G451" s="149"/>
      <c r="I451" s="150">
        <f>+I443</f>
        <v>0</v>
      </c>
    </row>
    <row r="452" spans="1:10" ht="17.25" customHeight="1" thickTop="1" thickBot="1" x14ac:dyDescent="0.3">
      <c r="A452" s="151" t="s">
        <v>380</v>
      </c>
      <c r="B452" s="151"/>
      <c r="C452" s="151"/>
      <c r="D452" s="151"/>
      <c r="E452" s="151"/>
      <c r="F452" s="149"/>
      <c r="G452" s="149"/>
      <c r="I452" s="150" t="e">
        <f>SUM(I444:I451)</f>
        <v>#REF!</v>
      </c>
    </row>
    <row r="453" spans="1:10" ht="17.25" customHeight="1" thickTop="1" thickBot="1" x14ac:dyDescent="0.3">
      <c r="A453" s="151" t="s">
        <v>277</v>
      </c>
      <c r="B453" s="151"/>
      <c r="C453" s="151"/>
      <c r="D453" s="151"/>
      <c r="E453" s="151"/>
      <c r="F453" s="149"/>
      <c r="G453" s="149"/>
      <c r="I453" s="150" t="e">
        <f>+I452*0.2</f>
        <v>#REF!</v>
      </c>
    </row>
    <row r="454" spans="1:10" ht="17.25" customHeight="1" thickTop="1" thickBot="1" x14ac:dyDescent="0.3">
      <c r="A454" s="151" t="s">
        <v>381</v>
      </c>
      <c r="B454" s="151"/>
      <c r="C454" s="151"/>
      <c r="D454" s="151"/>
      <c r="E454" s="151"/>
      <c r="F454" s="149"/>
      <c r="G454" s="149"/>
      <c r="I454" s="150" t="e">
        <f>+I453+I452</f>
        <v>#REF!</v>
      </c>
    </row>
    <row r="455" spans="1:10" ht="16.5" thickTop="1" x14ac:dyDescent="0.25"/>
    <row r="456" spans="1:10" ht="16.5" thickBot="1" x14ac:dyDescent="0.3"/>
    <row r="457" spans="1:10" s="99" customFormat="1" ht="17.25" customHeight="1" thickTop="1" thickBot="1" x14ac:dyDescent="0.3">
      <c r="A457" s="212" t="s">
        <v>276</v>
      </c>
      <c r="B457" s="212"/>
      <c r="C457" s="212"/>
      <c r="D457" s="212"/>
      <c r="E457" s="212"/>
      <c r="F457" s="213"/>
      <c r="G457" s="213"/>
      <c r="H457" s="2"/>
      <c r="I457" s="150" t="e">
        <f>+I449+I450+I451+I452+I453+I454+I455+I456</f>
        <v>#REF!</v>
      </c>
      <c r="J457" s="152"/>
    </row>
    <row r="458" spans="1:10" s="99" customFormat="1" ht="17.25" customHeight="1" thickTop="1" thickBot="1" x14ac:dyDescent="0.3">
      <c r="A458" s="212" t="s">
        <v>277</v>
      </c>
      <c r="B458" s="212"/>
      <c r="C458" s="212"/>
      <c r="D458" s="212"/>
      <c r="E458" s="212"/>
      <c r="F458" s="213"/>
      <c r="G458" s="213"/>
      <c r="H458" s="2"/>
      <c r="I458" s="150" t="e">
        <f>+I457*0.2</f>
        <v>#REF!</v>
      </c>
    </row>
    <row r="459" spans="1:10" s="99" customFormat="1" ht="17.25" customHeight="1" thickTop="1" thickBot="1" x14ac:dyDescent="0.3">
      <c r="A459" s="212" t="s">
        <v>278</v>
      </c>
      <c r="B459" s="212"/>
      <c r="C459" s="212"/>
      <c r="D459" s="212"/>
      <c r="E459" s="212"/>
      <c r="F459" s="213"/>
      <c r="G459" s="213"/>
      <c r="H459" s="2"/>
      <c r="I459" s="152" t="e">
        <f>+I457+I458</f>
        <v>#REF!</v>
      </c>
    </row>
    <row r="460" spans="1:10" s="99" customFormat="1" ht="17.25" customHeight="1" thickTop="1" thickBot="1" x14ac:dyDescent="0.3">
      <c r="A460" s="214"/>
      <c r="B460" s="215"/>
      <c r="C460" s="215"/>
      <c r="D460" s="215"/>
      <c r="E460" s="215"/>
      <c r="F460" s="215"/>
      <c r="G460" s="216"/>
      <c r="H460" s="2"/>
      <c r="I460" s="152"/>
    </row>
    <row r="461" spans="1:10" ht="17.25" customHeight="1" thickTop="1" thickBot="1" x14ac:dyDescent="0.3">
      <c r="A461" s="212" t="s">
        <v>380</v>
      </c>
      <c r="B461" s="212"/>
      <c r="C461" s="212"/>
      <c r="D461" s="212"/>
      <c r="E461" s="212"/>
      <c r="F461" s="213"/>
      <c r="G461" s="213"/>
      <c r="I461" s="150" t="e">
        <f>SUM(I452:I459)</f>
        <v>#REF!</v>
      </c>
    </row>
    <row r="462" spans="1:10" ht="17.25" customHeight="1" thickTop="1" thickBot="1" x14ac:dyDescent="0.3">
      <c r="A462" s="212" t="s">
        <v>277</v>
      </c>
      <c r="B462" s="212"/>
      <c r="C462" s="212"/>
      <c r="D462" s="212"/>
      <c r="E462" s="212"/>
      <c r="F462" s="213"/>
      <c r="G462" s="213"/>
      <c r="I462" s="150" t="e">
        <f>+I461*0.2</f>
        <v>#REF!</v>
      </c>
    </row>
    <row r="463" spans="1:10" ht="17.25" customHeight="1" thickTop="1" thickBot="1" x14ac:dyDescent="0.3">
      <c r="A463" s="212" t="s">
        <v>381</v>
      </c>
      <c r="B463" s="212"/>
      <c r="C463" s="212"/>
      <c r="D463" s="212"/>
      <c r="E463" s="212"/>
      <c r="F463" s="213"/>
      <c r="G463" s="213"/>
      <c r="I463" s="150" t="e">
        <f>+I462+I461</f>
        <v>#REF!</v>
      </c>
    </row>
    <row r="464" spans="1:10" ht="17.25" customHeight="1" thickTop="1" thickBot="1" x14ac:dyDescent="0.3">
      <c r="A464" s="214"/>
      <c r="B464" s="215"/>
      <c r="C464" s="215"/>
      <c r="D464" s="215"/>
      <c r="E464" s="215"/>
      <c r="F464" s="215"/>
      <c r="G464" s="216"/>
      <c r="I464" s="150"/>
    </row>
    <row r="465" spans="1:10" ht="17.25" customHeight="1" thickTop="1" thickBot="1" x14ac:dyDescent="0.3">
      <c r="A465" s="217" t="s">
        <v>382</v>
      </c>
      <c r="B465" s="217"/>
      <c r="C465" s="217"/>
      <c r="D465" s="217"/>
      <c r="E465" s="217"/>
      <c r="F465" s="213"/>
      <c r="G465" s="213"/>
      <c r="I465" s="150" t="e">
        <f>+I463+I462</f>
        <v>#REF!</v>
      </c>
    </row>
    <row r="466" spans="1:10" ht="16.5" thickTop="1" x14ac:dyDescent="0.25">
      <c r="J466" s="150">
        <f>+F454+F263</f>
        <v>0</v>
      </c>
    </row>
    <row r="467" spans="1:10" x14ac:dyDescent="0.25">
      <c r="J467" s="150">
        <f>+J466*1.5/100</f>
        <v>0</v>
      </c>
    </row>
  </sheetData>
  <sheetProtection selectLockedCells="1" selectUnlockedCells="1"/>
  <mergeCells count="78">
    <mergeCell ref="A464:G464"/>
    <mergeCell ref="A465:E465"/>
    <mergeCell ref="F465:G465"/>
    <mergeCell ref="A460:G460"/>
    <mergeCell ref="A461:E461"/>
    <mergeCell ref="F461:G461"/>
    <mergeCell ref="A462:E462"/>
    <mergeCell ref="F462:G462"/>
    <mergeCell ref="A463:E463"/>
    <mergeCell ref="F463:G463"/>
    <mergeCell ref="A457:E457"/>
    <mergeCell ref="F457:G457"/>
    <mergeCell ref="A458:E458"/>
    <mergeCell ref="F458:G458"/>
    <mergeCell ref="A459:E459"/>
    <mergeCell ref="F459:G459"/>
    <mergeCell ref="A452:E452"/>
    <mergeCell ref="F452:G452"/>
    <mergeCell ref="A453:E453"/>
    <mergeCell ref="F453:G453"/>
    <mergeCell ref="A454:E454"/>
    <mergeCell ref="F454:G454"/>
    <mergeCell ref="A449:E449"/>
    <mergeCell ref="F449:G449"/>
    <mergeCell ref="A450:E450"/>
    <mergeCell ref="F450:G450"/>
    <mergeCell ref="A451:E451"/>
    <mergeCell ref="F451:G451"/>
    <mergeCell ref="A446:E446"/>
    <mergeCell ref="F446:G446"/>
    <mergeCell ref="A447:E447"/>
    <mergeCell ref="F447:G447"/>
    <mergeCell ref="A448:E448"/>
    <mergeCell ref="F448:G448"/>
    <mergeCell ref="C361:E361"/>
    <mergeCell ref="C362:E362"/>
    <mergeCell ref="F362:G362"/>
    <mergeCell ref="A444:E444"/>
    <mergeCell ref="F444:G444"/>
    <mergeCell ref="A445:E445"/>
    <mergeCell ref="F445:G445"/>
    <mergeCell ref="A265:A266"/>
    <mergeCell ref="B265:B266"/>
    <mergeCell ref="C265:C266"/>
    <mergeCell ref="D265:D266"/>
    <mergeCell ref="E265:F265"/>
    <mergeCell ref="A267:G267"/>
    <mergeCell ref="A261:E261"/>
    <mergeCell ref="F261:G261"/>
    <mergeCell ref="A262:E262"/>
    <mergeCell ref="F262:G262"/>
    <mergeCell ref="A263:E263"/>
    <mergeCell ref="F263:G263"/>
    <mergeCell ref="A258:E258"/>
    <mergeCell ref="F258:G258"/>
    <mergeCell ref="A259:E259"/>
    <mergeCell ref="F259:G259"/>
    <mergeCell ref="A260:E260"/>
    <mergeCell ref="F260:G260"/>
    <mergeCell ref="A255:E255"/>
    <mergeCell ref="F255:G255"/>
    <mergeCell ref="A256:E256"/>
    <mergeCell ref="F256:G256"/>
    <mergeCell ref="A257:E257"/>
    <mergeCell ref="F257:G257"/>
    <mergeCell ref="A7:G7"/>
    <mergeCell ref="C156:E156"/>
    <mergeCell ref="F156:G156"/>
    <mergeCell ref="A253:E253"/>
    <mergeCell ref="F253:G253"/>
    <mergeCell ref="A254:E254"/>
    <mergeCell ref="F254:G254"/>
    <mergeCell ref="A2:G2"/>
    <mergeCell ref="A5:A6"/>
    <mergeCell ref="B5:B6"/>
    <mergeCell ref="C5:C6"/>
    <mergeCell ref="D5:D6"/>
    <mergeCell ref="E5:F5"/>
  </mergeCells>
  <printOptions horizontalCentered="1" verticalCentered="1"/>
  <pageMargins left="0" right="0" top="0" bottom="0" header="0" footer="0"/>
  <pageSetup paperSize="9" scale="57" firstPageNumber="165" orientation="portrait" useFirstPageNumber="1" r:id="rId1"/>
  <headerFooter>
    <oddFooter>&amp;L&amp;P</oddFooter>
  </headerFooter>
  <rowBreaks count="6" manualBreakCount="6">
    <brk id="71" max="34" man="1"/>
    <brk id="152" max="34" man="1"/>
    <brk id="226" max="34" man="1"/>
    <brk id="263" max="34" man="1"/>
    <brk id="329" max="34" man="1"/>
    <brk id="389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</vt:lpstr>
      <vt:lpstr>bp!Zone_d_impression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BENBOUZ Mina</dc:creator>
  <cp:lastModifiedBy>BENBOUZ Mina</cp:lastModifiedBy>
  <dcterms:created xsi:type="dcterms:W3CDTF">2021-03-18T08:47:11Z</dcterms:created>
  <dcterms:modified xsi:type="dcterms:W3CDTF">2021-03-18T08:53:26Z</dcterms:modified>
</cp:coreProperties>
</file>