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isque D asmaa\DATA\Lancement 2022\AO 169-2022\Plan+BP\"/>
    </mc:Choice>
  </mc:AlternateContent>
  <bookViews>
    <workbookView xWindow="-120" yWindow="-120" windowWidth="29040" windowHeight="15840"/>
  </bookViews>
  <sheets>
    <sheet name="BP" sheetId="15" r:id="rId1"/>
    <sheet name="Feuil1" sheetId="16" r:id="rId2"/>
  </sheets>
  <definedNames>
    <definedName name="_Toc255148704" localSheetId="0">BP!#REF!</definedName>
    <definedName name="_Toc341453760" localSheetId="0">BP!#REF!</definedName>
    <definedName name="_Toc341453764" localSheetId="0">BP!$B$73</definedName>
    <definedName name="_Toc341453765" localSheetId="0">BP!$B$74</definedName>
    <definedName name="_Toc415244954" localSheetId="0">BP!#REF!</definedName>
    <definedName name="_Toc415567444" localSheetId="0">BP!#REF!</definedName>
    <definedName name="_Toc417891590" localSheetId="0">BP!#REF!</definedName>
    <definedName name="_Toc417891687" localSheetId="0">BP!#REF!</definedName>
    <definedName name="_xlnm.Print_Area" localSheetId="0">BP!$A$1:$F$377</definedName>
    <definedName name="_xlnm.Print_Area" localSheetId="1">Feuil1!#REF!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14" i="15" l="1"/>
  <c r="A324" i="15" l="1"/>
  <c r="A134" i="15" l="1"/>
  <c r="A135" i="15" s="1"/>
  <c r="A137" i="15" s="1"/>
  <c r="F359" i="15" l="1"/>
  <c r="A114" i="15"/>
  <c r="A115" i="15" s="1"/>
  <c r="A116" i="15" s="1"/>
  <c r="A117" i="15" s="1"/>
  <c r="A118" i="15" s="1"/>
  <c r="A99" i="15"/>
  <c r="A100" i="15" s="1"/>
  <c r="A341" i="15"/>
  <c r="A101" i="15" l="1"/>
  <c r="A102" i="15" s="1"/>
  <c r="A103" i="15" s="1"/>
  <c r="A104" i="15" s="1"/>
  <c r="A105" i="15" s="1"/>
  <c r="A106" i="15" s="1"/>
  <c r="A107" i="15" s="1"/>
  <c r="A108" i="15" s="1"/>
  <c r="A120" i="15"/>
  <c r="A122" i="15" s="1"/>
  <c r="A123" i="15" s="1"/>
  <c r="A124" i="15" s="1"/>
  <c r="F374" i="15" l="1"/>
  <c r="A138" i="15" l="1"/>
  <c r="A139" i="15" s="1"/>
  <c r="A140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F208" i="15" l="1"/>
  <c r="A158" i="15"/>
  <c r="A159" i="15" s="1"/>
  <c r="A160" i="15" s="1"/>
  <c r="A161" i="15" s="1"/>
  <c r="A162" i="15" s="1"/>
  <c r="A163" i="15" s="1"/>
  <c r="A164" i="15" s="1"/>
  <c r="A165" i="15" s="1"/>
  <c r="A166" i="15" s="1"/>
  <c r="A167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78" i="15" s="1"/>
  <c r="A179" i="15" s="1"/>
  <c r="A181" i="15" s="1"/>
  <c r="F367" i="15" l="1"/>
  <c r="A182" i="15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A195" i="15" s="1"/>
  <c r="A196" i="15" s="1"/>
  <c r="A197" i="15" s="1"/>
  <c r="A200" i="15" l="1"/>
  <c r="A201" i="15" s="1"/>
  <c r="A202" i="15" s="1"/>
  <c r="A203" i="15" s="1"/>
  <c r="A205" i="15" s="1"/>
  <c r="A206" i="15" s="1"/>
  <c r="A207" i="15" s="1"/>
  <c r="A300" i="15" l="1"/>
  <c r="A301" i="15" s="1"/>
  <c r="A302" i="15" s="1"/>
  <c r="A303" i="15" s="1"/>
  <c r="A304" i="15" s="1"/>
  <c r="A305" i="15" s="1"/>
  <c r="A306" i="15" s="1"/>
  <c r="A307" i="15" s="1"/>
  <c r="A308" i="15" s="1"/>
  <c r="D267" i="15"/>
  <c r="D261" i="15"/>
  <c r="F256" i="15"/>
  <c r="F254" i="15"/>
  <c r="F253" i="15"/>
  <c r="F250" i="15"/>
  <c r="F249" i="15"/>
  <c r="F248" i="15"/>
  <c r="F247" i="15"/>
  <c r="F246" i="15"/>
  <c r="F243" i="15"/>
  <c r="F242" i="15"/>
  <c r="F241" i="15"/>
  <c r="F240" i="15"/>
  <c r="F238" i="15"/>
  <c r="F225" i="15"/>
  <c r="F220" i="15"/>
  <c r="F219" i="15"/>
  <c r="F218" i="15"/>
  <c r="F216" i="15"/>
  <c r="F215" i="15"/>
  <c r="F214" i="15"/>
  <c r="F213" i="15"/>
  <c r="A213" i="15"/>
  <c r="A214" i="15" s="1"/>
  <c r="A215" i="15" s="1"/>
  <c r="A216" i="15" s="1"/>
  <c r="A218" i="15" s="1"/>
  <c r="A219" i="15" s="1"/>
  <c r="A220" i="15" s="1"/>
  <c r="A222" i="15" s="1"/>
  <c r="A223" i="15" s="1"/>
  <c r="A224" i="15" s="1"/>
  <c r="A225" i="15" s="1"/>
  <c r="A227" i="15" s="1"/>
  <c r="A228" i="15" s="1"/>
  <c r="A229" i="15" s="1"/>
  <c r="A230" i="15" s="1"/>
  <c r="A231" i="15" s="1"/>
  <c r="A232" i="15" s="1"/>
  <c r="A233" i="15" s="1"/>
  <c r="A234" i="15" s="1"/>
  <c r="A235" i="15" s="1"/>
  <c r="A236" i="15" s="1"/>
  <c r="A238" i="15" s="1"/>
  <c r="A239" i="15" s="1"/>
  <c r="A256" i="15" s="1"/>
  <c r="A257" i="15" s="1"/>
  <c r="A258" i="15" s="1"/>
  <c r="A259" i="15" s="1"/>
  <c r="A260" i="15" s="1"/>
  <c r="A261" i="15" s="1"/>
  <c r="A262" i="15" s="1"/>
  <c r="A263" i="15" s="1"/>
  <c r="A264" i="15" s="1"/>
  <c r="A266" i="15" s="1"/>
  <c r="A267" i="15" s="1"/>
  <c r="A268" i="15" s="1"/>
  <c r="A269" i="15" s="1"/>
  <c r="A270" i="15" s="1"/>
  <c r="A271" i="15" s="1"/>
  <c r="A272" i="15" s="1"/>
  <c r="A273" i="15" s="1"/>
  <c r="A275" i="15" s="1"/>
  <c r="A276" i="15" s="1"/>
  <c r="A277" i="15" s="1"/>
  <c r="A278" i="15" s="1"/>
  <c r="A279" i="15" s="1"/>
  <c r="A280" i="15" s="1"/>
  <c r="A281" i="15" s="1"/>
  <c r="A282" i="15" s="1"/>
  <c r="A283" i="15" s="1"/>
  <c r="A285" i="15" s="1"/>
  <c r="A286" i="15" s="1"/>
  <c r="A287" i="15" s="1"/>
  <c r="A288" i="15" s="1"/>
  <c r="A289" i="15" s="1"/>
  <c r="A290" i="15" s="1"/>
  <c r="A291" i="15" s="1"/>
  <c r="A293" i="15" s="1"/>
  <c r="A294" i="15" s="1"/>
  <c r="A295" i="15" s="1"/>
  <c r="F211" i="15"/>
  <c r="A311" i="15" l="1"/>
  <c r="F321" i="15"/>
  <c r="F369" i="15" s="1"/>
  <c r="A13" i="15"/>
  <c r="A312" i="15" l="1"/>
  <c r="A316" i="15" s="1"/>
  <c r="A317" i="15" s="1"/>
  <c r="A318" i="15" s="1"/>
  <c r="A319" i="15" s="1"/>
  <c r="A320" i="15" s="1"/>
  <c r="F368" i="15"/>
  <c r="D63" i="15"/>
  <c r="A342" i="15" l="1"/>
  <c r="A346" i="15" s="1"/>
  <c r="A347" i="15" s="1"/>
  <c r="A348" i="15" s="1"/>
  <c r="A350" i="15" s="1"/>
  <c r="A352" i="15" s="1"/>
  <c r="F353" i="15" l="1"/>
  <c r="A14" i="15"/>
  <c r="A15" i="15" s="1"/>
  <c r="F373" i="15" l="1"/>
  <c r="A16" i="15"/>
  <c r="A17" i="15" s="1"/>
  <c r="A18" i="15" s="1"/>
  <c r="A19" i="15" s="1"/>
  <c r="A20" i="15" s="1"/>
  <c r="A21" i="15" s="1"/>
  <c r="A22" i="15" l="1"/>
  <c r="A24" i="15" s="1"/>
  <c r="A25" i="15" s="1"/>
  <c r="F323" i="15"/>
  <c r="F325" i="15" s="1"/>
  <c r="F337" i="15" l="1"/>
  <c r="F372" i="15" s="1"/>
  <c r="A26" i="15"/>
  <c r="A27" i="15" s="1"/>
  <c r="A29" i="15" s="1"/>
  <c r="F370" i="15"/>
  <c r="A328" i="15" l="1"/>
  <c r="F129" i="15" l="1"/>
  <c r="A128" i="15"/>
  <c r="F366" i="15" l="1"/>
  <c r="F363" i="15" l="1"/>
  <c r="F331" i="15"/>
  <c r="F364" i="15"/>
  <c r="F362" i="15" l="1"/>
  <c r="F365" i="15"/>
  <c r="F371" i="15"/>
  <c r="F375" i="15" l="1"/>
  <c r="A86" i="15"/>
  <c r="A87" i="15" s="1"/>
  <c r="F377" i="15" l="1"/>
  <c r="A89" i="15"/>
  <c r="A90" i="15" s="1"/>
  <c r="F376" i="15" l="1"/>
  <c r="A91" i="15"/>
  <c r="A92" i="15" s="1"/>
  <c r="A94" i="15" s="1"/>
  <c r="A95" i="15" s="1"/>
  <c r="A329" i="15"/>
  <c r="A330" i="15" s="1"/>
  <c r="A30" i="15" l="1"/>
  <c r="A31" i="15" s="1"/>
  <c r="A33" i="15" s="1"/>
  <c r="A34" i="15" s="1"/>
  <c r="A35" i="15" s="1"/>
  <c r="A36" i="15" s="1"/>
  <c r="A37" i="15" s="1"/>
  <c r="A38" i="15" s="1"/>
  <c r="A41" i="15" l="1"/>
  <c r="A42" i="15" l="1"/>
  <c r="A43" i="15" s="1"/>
  <c r="A44" i="15" l="1"/>
  <c r="A46" i="15" s="1"/>
  <c r="A47" i="15" l="1"/>
  <c r="A48" i="15" s="1"/>
  <c r="A49" i="15" s="1"/>
  <c r="A50" i="15" s="1"/>
  <c r="A51" i="15" s="1"/>
  <c r="A52" i="15" s="1"/>
  <c r="A53" i="15" s="1"/>
  <c r="A54" i="15" s="1"/>
  <c r="A55" i="15" s="1"/>
  <c r="A57" i="15" s="1"/>
  <c r="A58" i="15" s="1"/>
  <c r="A59" i="15" s="1"/>
  <c r="A60" i="15" s="1"/>
  <c r="A62" i="15" s="1"/>
  <c r="A63" i="15" s="1"/>
  <c r="A64" i="15" s="1"/>
  <c r="A65" i="15" s="1"/>
  <c r="A66" i="15" s="1"/>
  <c r="A67" i="15" l="1"/>
  <c r="A69" i="15" s="1"/>
  <c r="A70" i="15" s="1"/>
  <c r="A71" i="15" s="1"/>
  <c r="A73" i="15" s="1"/>
  <c r="A74" i="15" s="1"/>
  <c r="A76" i="15" s="1"/>
  <c r="A77" i="15" l="1"/>
  <c r="A78" i="15" s="1"/>
  <c r="A79" i="15" s="1"/>
  <c r="A80" i="15" s="1"/>
  <c r="A81" i="15" s="1"/>
</calcChain>
</file>

<file path=xl/sharedStrings.xml><?xml version="1.0" encoding="utf-8"?>
<sst xmlns="http://schemas.openxmlformats.org/spreadsheetml/2006/main" count="650" uniqueCount="379">
  <si>
    <t>U</t>
  </si>
  <si>
    <t>Désignation Des Ouvrages</t>
  </si>
  <si>
    <t xml:space="preserve">N° Prix  </t>
  </si>
  <si>
    <t>Prix unitaire H.T</t>
  </si>
  <si>
    <t>ML</t>
  </si>
  <si>
    <t>MISE EN REMBLAIS OU ÉVACUATION À LA DÉCHARGE PUBLIQUE</t>
  </si>
  <si>
    <t>BÉTON DE PROPRETÉ</t>
  </si>
  <si>
    <t xml:space="preserve">APPORT EN MATERIAUX SELECTIONNE POUR REMBLAIS </t>
  </si>
  <si>
    <t>APPUIS DE FENETRE ET CHASSIS TOUTES LARGEURS</t>
  </si>
  <si>
    <t>ENDUIT EXTERIEUR AU MORTIER DE CIMENT Y COMPRIS JOINT CREUX</t>
  </si>
  <si>
    <t>M²</t>
  </si>
  <si>
    <t>M3</t>
  </si>
  <si>
    <t>ARMATURES EN ACIERS HA FE 500 EN FONDATIONS</t>
  </si>
  <si>
    <t>ENS</t>
  </si>
  <si>
    <t xml:space="preserve">MISE A LA TERRE </t>
  </si>
  <si>
    <t xml:space="preserve">GROS BÉTON </t>
  </si>
  <si>
    <t>ENDUIT INTERIEUR AU MORTIER DE CIMENT SUR MURS ET PLAFONDS Y COMPRIS BAGUETTE D’ANGLE</t>
  </si>
  <si>
    <t xml:space="preserve"> TOTAL GROS ŒUVRES</t>
  </si>
  <si>
    <t>100. GROS ŒUVRES</t>
  </si>
  <si>
    <t>200. ETANCHEITE</t>
  </si>
  <si>
    <t xml:space="preserve"> TOTAL ETANCHEITE</t>
  </si>
  <si>
    <t>BRANCHEMENT ET EQUIPEMENT DE COMPTEUR</t>
  </si>
  <si>
    <t xml:space="preserve"> TOTAL MENUISERIE BOIS-ALUMINIUM- METALLIQUE</t>
  </si>
  <si>
    <t>TOTAL REVETEMENT SOLS ET MURS</t>
  </si>
  <si>
    <t>TOTAL  AMENAGEMENT EXTERIEUR</t>
  </si>
  <si>
    <t xml:space="preserve"> TOTAL PEINTURE</t>
  </si>
  <si>
    <t>FORME DE PENTE EN BÉTON</t>
  </si>
  <si>
    <t>CHAPE DE LISSAGE AU MORTIER DE CIMENT</t>
  </si>
  <si>
    <t>GORGES POUR SOLINS AU MORTIER DE CIMENT</t>
  </si>
  <si>
    <t xml:space="preserve">ETANCHEITE LEGERE DES SALLES D’EAU </t>
  </si>
  <si>
    <t xml:space="preserve">ETANCHEITE DES RELEVES DE TERRASSES </t>
  </si>
  <si>
    <t>PROTECTION DES RELEVÉS PAR SOLIN GRILLAGÉ Y/C PLINTHE EN CARREAUX DE CIMENT</t>
  </si>
  <si>
    <t>COURONNEMENT D 'ACROTERES Y/C MOULURES AVEC LARMIER</t>
  </si>
  <si>
    <t>TOTAL PRECABLAGE INFORMATIQUE, VIDEO SURVEILLANCE ET DETECTION INCENDIE</t>
  </si>
  <si>
    <t>TOTAL ELECTRICITE - LUSTRERIE</t>
  </si>
  <si>
    <t>TOTAL PLOMBERIE - SANITAIRE ET PROTECTION INCENDIE</t>
  </si>
  <si>
    <t>300. REVETEMENT SOLS ET MURS</t>
  </si>
  <si>
    <t>Quantité</t>
  </si>
  <si>
    <t>Unité</t>
  </si>
  <si>
    <t>TOTAL HT</t>
  </si>
  <si>
    <t>TVA (20%)</t>
  </si>
  <si>
    <t>TOTAL TTC</t>
  </si>
  <si>
    <t>CANALISATION TYPE ASSAINISSEMENT</t>
  </si>
  <si>
    <t>REGARDS DE VISITE</t>
  </si>
  <si>
    <t>B/ COMPLEXE D’ETANCHEITE</t>
  </si>
  <si>
    <t>A/ TRAVAUX PREPARATOIRES</t>
  </si>
  <si>
    <t>C/ PROTECTION</t>
  </si>
  <si>
    <t>2) DISTRIBUTION</t>
  </si>
  <si>
    <t>3) EVACUATION EM-EV ET EAU PLUVIALE</t>
  </si>
  <si>
    <t>4) APPAREILS SANITAIRES</t>
  </si>
  <si>
    <t>5) PROTECTION INCENDIE</t>
  </si>
  <si>
    <t xml:space="preserve">TOTAL ELECTRICITE - LUSTRERIE </t>
  </si>
  <si>
    <t>KG</t>
  </si>
  <si>
    <t>RECAPITULATIF</t>
  </si>
  <si>
    <t xml:space="preserve">Total HT </t>
  </si>
  <si>
    <t>ARASE ETANCHE</t>
  </si>
  <si>
    <t>APPORT EN TOUT-VENANT TYPE GNA DE 20 CM D’EPAISSEUR</t>
  </si>
  <si>
    <t>DALLAGE INTERIEUR EP 13 Y COMPRIS ACIER</t>
  </si>
  <si>
    <t xml:space="preserve">CLOTURE </t>
  </si>
  <si>
    <t xml:space="preserve">REALISATION ET TRAITEMENT DES JOINTS DE DILATATION </t>
  </si>
  <si>
    <t>400. MENUISERIE BOIS - ALUMINIUM - METALLIQUE</t>
  </si>
  <si>
    <t>PROTECTION DE L’ETANCHEITE PAR CARREAUX DE CIMENT</t>
  </si>
  <si>
    <t xml:space="preserve">AGGLOS CREUX  DE CIMENT DE 20 CM </t>
  </si>
  <si>
    <t>PASSAGE DE CABLE ET RESEAU DE TERRE</t>
  </si>
  <si>
    <t xml:space="preserve">SYSTEME DE SUPPORT DE CABLE DIMENSIONS 215 / 63  </t>
  </si>
  <si>
    <t>LIAISON EQUIPOTENTIELLE PRINCIPALE</t>
  </si>
  <si>
    <t>LIAISON EQUIPOTENTIELLE SECONDAIRE DES SALLES D'EAU</t>
  </si>
  <si>
    <t>DISTRIBUTION BASSE TENSION</t>
  </si>
  <si>
    <t>TABLEAU GENERALE BASSE TENTION (TGBT)</t>
  </si>
  <si>
    <t>APPAREILLAGE ELECTRIQUE</t>
  </si>
  <si>
    <t>CIRCUIT D’ECLAIRAGE SUR TEL RUPTEUR, CONTACTEUR OU MINUTERIE</t>
  </si>
  <si>
    <t>BOUTON POUSSOIR SUPPLEMENTAIRE</t>
  </si>
  <si>
    <t xml:space="preserve">PRISES DE COURANT FORT </t>
  </si>
  <si>
    <t>CIRCUIT PRISE DE COURANT  2P+T 10A /16A PRINCIPAL</t>
  </si>
  <si>
    <t>LUSTRERIE</t>
  </si>
  <si>
    <t>ECLAIRAGE DE SECURITE</t>
  </si>
  <si>
    <t>BLOC DE BALISAGE DE SECURITE</t>
  </si>
  <si>
    <t>BLOC D'AMBIANCE</t>
  </si>
  <si>
    <t>JARRETIERES OPTIQUES DUPLEX SC</t>
  </si>
  <si>
    <t>PANNEAU DE BRASSAGE 48 PORTS CATEGORIE 6A</t>
  </si>
  <si>
    <t>SWITCH 48 PORTS 10/100/1000 POE+</t>
  </si>
  <si>
    <t>CORDON DE BRASSAGE CATEGORIE 6A</t>
  </si>
  <si>
    <t>CORDON DE LIAISON CATEGORIE 6A</t>
  </si>
  <si>
    <t xml:space="preserve">PRISE INFORMATIQUE RJ45 Cat 6A </t>
  </si>
  <si>
    <t>ARMOIRE REPARTITEUR INFORMATIQUE 21U</t>
  </si>
  <si>
    <t>1) ALIMENTATION EN EAU POTABLE</t>
  </si>
  <si>
    <t>CANALISATION EN POLYÉTHYLÈNE PEHD PN16 BAR DIAMETRE 63</t>
  </si>
  <si>
    <t>CANALISATIONS EN POLYÉTHYLÈNE PEHD PN16 BAR DIAMETRE 50</t>
  </si>
  <si>
    <t>CANALISATIONS EN POLYÉTHYLÈNE PEHD PN16 BAR DIAMETRE 40</t>
  </si>
  <si>
    <t>CANALISATIONS EN POLYÉTHYLÈNE PEHD PN16 BAR DIAMETRE 32</t>
  </si>
  <si>
    <t>CANALISATIONS EN POLYPROPYLENE (PPR) PN20 BAR DIAMETRE 32</t>
  </si>
  <si>
    <t>CANALISATIONS EN POLYPROPYLENE (PPR) PN20 BAR DIAMETRE 25</t>
  </si>
  <si>
    <t xml:space="preserve">ROBINET D'ARRET TOUT DIAMETRE </t>
  </si>
  <si>
    <t>EVACUATION EN PVC Ø 110</t>
  </si>
  <si>
    <t>EVACUATION EN PVC Ø 75</t>
  </si>
  <si>
    <t>EVACUATION EN PVC Ø 50</t>
  </si>
  <si>
    <t>EVACUATION EN PVC Ø 40</t>
  </si>
  <si>
    <t>GARGOUILLE EN PLOMB DE DIAMETRE 110</t>
  </si>
  <si>
    <t>GARGOUILLE EN PLOMB DE DIAMETRE 75</t>
  </si>
  <si>
    <t xml:space="preserve">W.C A L'ANGLAISE </t>
  </si>
  <si>
    <t xml:space="preserve">LAVABO VASQUE </t>
  </si>
  <si>
    <t>GLACE MIROIR</t>
  </si>
  <si>
    <t>PORTE PAPIER HYGIENIQUE POUR WC</t>
  </si>
  <si>
    <t>TUYAUTERIE  EN ACIER GALVANISE DIAMETRE 40/49</t>
  </si>
  <si>
    <t>ROBINET INCENDIE ARME</t>
  </si>
  <si>
    <t xml:space="preserve">CANIVEAUX EN BETON ARME NON VISITABLE </t>
  </si>
  <si>
    <t>TUYAUTERIE EN TUBE POLYETHYLENE RETICULE (retube) DIAMETRE 13/16</t>
  </si>
  <si>
    <t xml:space="preserve">COLLECTEUR EAU FROIDE AVEC COFFRET DE 7 DEPARTS </t>
  </si>
  <si>
    <t>ARMATURE EN ACIERS HA POUR TOUT BÉTON EN ÉLÉVATION</t>
  </si>
  <si>
    <t xml:space="preserve"> TOTAL MENUISERIE BOIS - ALUMINIUM - METALLIQUE</t>
  </si>
  <si>
    <t xml:space="preserve">SYSTEME DE SUPPORT DE CABLE DIMENSIONS 125 / 63   </t>
  </si>
  <si>
    <t>CABLES D'ALIMENTATION TRIPHASE 5 X 10 MM²</t>
  </si>
  <si>
    <t>CABLES D'ALIMENTATION TRIPHASE 5 X 6 MM²</t>
  </si>
  <si>
    <t>CABLES D'ALIMENTATION TRIPHASE 5 X 4 MM²</t>
  </si>
  <si>
    <t>CIRCUIT D'ECLAIRAGE EN VA ET VIENT</t>
  </si>
  <si>
    <t>CIRCUIT D'ECLAIRAGE EN SIMPLE ALLUMAGE</t>
  </si>
  <si>
    <t>CIRCUIT D'ECLAIRAGE EN SIMPLE ALLUMAGE ETANCHE</t>
  </si>
  <si>
    <t>CIRCUIT D'ECLAIRAGE EN DOUBLE ALLUMAGE</t>
  </si>
  <si>
    <t>CIRCUIT D'ECLAIRAGE SUPPLÉMENTAIRES</t>
  </si>
  <si>
    <t>BLOC DE TELECOMMANDE D'ECLAIRAGE DE SECURITE</t>
  </si>
  <si>
    <t>TIROIR OPTIQUE 24 PORTS SC</t>
  </si>
  <si>
    <t>CANALISATIONS EN POLYÉTHYLÈNE PEHD PN16 BAR DIAMETRE 25</t>
  </si>
  <si>
    <t>EXTINCTEUR PORTATIF ABC DE 6KG</t>
  </si>
  <si>
    <t>EXTINCTEUR PORTATIF CO2 DE 6KG</t>
  </si>
  <si>
    <t>VANNES DE SECTIONNEMENT DE DIAMETRE 32</t>
  </si>
  <si>
    <r>
      <t xml:space="preserve">REGARD </t>
    </r>
    <r>
      <rPr>
        <sz val="11"/>
        <color theme="1"/>
        <rFont val="Times New Roman"/>
        <family val="1"/>
      </rPr>
      <t>VISITABLE</t>
    </r>
    <r>
      <rPr>
        <sz val="11"/>
        <rFont val="Times New Roman"/>
        <family val="1"/>
      </rPr>
      <t xml:space="preserve"> POUR VANNE DE SECTIONNEMENT DE (0.50 x 0.50) M</t>
    </r>
  </si>
  <si>
    <t>TUYAUTERIE  EN ACIER GALVANISE DIAMETRE 50/60</t>
  </si>
  <si>
    <t>BÉTON POUR TOUS OUVRAGES EN FONDATIONS</t>
  </si>
  <si>
    <t>BÉTON POUR TOUT  OUVRAGE EN ÉLÉVATION</t>
  </si>
  <si>
    <t>PLANCHER EN DALLE ALVEOLEE PRECONTRAINTE Y/C DALLE DE COMPRESSION 20+ 5</t>
  </si>
  <si>
    <t xml:space="preserve"> TOTAL CHARPENTE METALLIQUE</t>
  </si>
  <si>
    <t>500. CHARPENTE METALLIQUE</t>
  </si>
  <si>
    <t>MENUISERIE BOIS</t>
  </si>
  <si>
    <t>SYSTÈME DE BAC D'ACIER GALVANISEE PRELAQUEE POUR  COUVERTURE Y/C COIFFE DE FINITION</t>
  </si>
  <si>
    <t>DECAPAGE DU COMPLEXE D'ETANCHEITE EXISITANT Y COMPRIS PROTECTION  ET FORME DE PENTE</t>
  </si>
  <si>
    <t xml:space="preserve">DECAPAGE  DE LA PEINTURE EXISTANTE SUR MUR INTERIEUR ET EXTERIEUR </t>
  </si>
  <si>
    <t>DÉCAPAGE DU REVÊTEMENT MURAL EXISTANT</t>
  </si>
  <si>
    <t>COLMATAGE, REPRISE ET TRAITEMENT DES FISSURES SUR MURS ET PLAFONDS</t>
  </si>
  <si>
    <t xml:space="preserve">REFECTION DES ENDUITS INTERIEURS ET EXTERIEURS </t>
  </si>
  <si>
    <t>DEPOSE DES APPARAILS SANITAIRES</t>
  </si>
  <si>
    <t>DEPOSE DES INSTALLATIONS ELECTRIQUES</t>
  </si>
  <si>
    <t>DÉPOSE DES PORTES, FENÊTRES ET PLACARDS EN BOIS, METALLIQUES OU EN ALUMINIUM</t>
  </si>
  <si>
    <t>FOUILLES EN PLEINE MASSE, PUITS, TRANCHERS, OU EN RIGOLES DANS TOUS TERRAINS Y/C ROCHER</t>
  </si>
  <si>
    <t>600. PLOMBERIE - SANITAIRE ET PROTECTION INCENDIE</t>
  </si>
  <si>
    <t>700. ELECTRICITE - LUSTRERIE</t>
  </si>
  <si>
    <t xml:space="preserve">U </t>
  </si>
  <si>
    <t xml:space="preserve">1000. PEINTURE </t>
  </si>
  <si>
    <t xml:space="preserve">900. FAUX PLAFOND </t>
  </si>
  <si>
    <t xml:space="preserve">TOTAL FAUX PLAFOND </t>
  </si>
  <si>
    <t>1100. SIGNALETIQUE</t>
  </si>
  <si>
    <t xml:space="preserve"> MAT POUR DRAPEAU</t>
  </si>
  <si>
    <t xml:space="preserve"> TOTAL SIGNALETIQUE</t>
  </si>
  <si>
    <t>PRISE TÉLÉVISION</t>
  </si>
  <si>
    <t xml:space="preserve">DÉCAPAGE DU REVÊTEMENT DU SOL INTERIEUR EXISTANT Y/C FORME </t>
  </si>
  <si>
    <t xml:space="preserve">FOURNITURE, FABRICATION ET LE MONTAGE  DE LA STRUCTURE METALLIQUE  Y/C  GALVANISATION A CHAUD </t>
  </si>
  <si>
    <t>LAVABO POUR PMR</t>
  </si>
  <si>
    <t>SECHE MAINS ELECTRIQUE</t>
  </si>
  <si>
    <t>DISTRIBUTEUR DE SAVON LIQUIDE</t>
  </si>
  <si>
    <t>POTEAU INCENDIE</t>
  </si>
  <si>
    <t xml:space="preserve"> MUR DE CLOTURE</t>
  </si>
  <si>
    <t>DALLAGE PERIPHERIQUE EP 15 Y COMPRIS ARMATURES</t>
  </si>
  <si>
    <t xml:space="preserve">TRAVAUX DE VOIRIE </t>
  </si>
  <si>
    <t>TERRASSEMENT DE VOIRIE</t>
  </si>
  <si>
    <t>FOURNITURE ET POSE DE BORDURES DE TROTTOIR Y COMPRIS PEINTURE:</t>
  </si>
  <si>
    <t>b) BORDURE TYPE P1</t>
  </si>
  <si>
    <t>REALISATION DES TROTTOIRS &amp; CHEMINS PIETONS</t>
  </si>
  <si>
    <t>REVETEMENT EN BETON REFLUE EP=10CM POUR CHEMIN PIETONS</t>
  </si>
  <si>
    <t>a) BORDURE TYPE T3</t>
  </si>
  <si>
    <t xml:space="preserve"> TOTAL SIGNALISATION</t>
  </si>
  <si>
    <t xml:space="preserve"> TOTAL FAUX PLAFONDS</t>
  </si>
  <si>
    <t>TRANCHEE BUSES ET REGARD</t>
  </si>
  <si>
    <t>TRANCHEE BT DANS TOUT TERRAIN Y COMPRIS LE ROCHER</t>
  </si>
  <si>
    <t>TUBE GORGE EN PVC</t>
  </si>
  <si>
    <t>TUBE GORGE Ф 75MM</t>
  </si>
  <si>
    <t>TUBE GORGE Ф 110MM</t>
  </si>
  <si>
    <t>TUBE GORGE Ф 160MM</t>
  </si>
  <si>
    <t>TUBE GORGE Ф 200MM</t>
  </si>
  <si>
    <t>REGARD DE TIRAGE DE TYPE PREFABRIQUE</t>
  </si>
  <si>
    <t>DIMENSION 60X60X60CM</t>
  </si>
  <si>
    <t>DIMENSION 80X80X80CM</t>
  </si>
  <si>
    <t>DIMENSION 100X100X100CM</t>
  </si>
  <si>
    <t>CABLES ELECTRIQUES</t>
  </si>
  <si>
    <t>CABLES D'ALIMENTATION TRIPHASE 5 X 70 MM²</t>
  </si>
  <si>
    <t>CABLES D'ALIMENTATION TRIPHASE 5 X 50 MM²</t>
  </si>
  <si>
    <t>CABLES D'ALIMENTATION TRIPHASE 5 X 35 MM²</t>
  </si>
  <si>
    <t>CABLES D'ALIMENTATION TRIPHASE 5 X 25 MM²</t>
  </si>
  <si>
    <t>CABLES D'ALIMENTATION TRIPHASE 5 X 16 MM²</t>
  </si>
  <si>
    <t>CIRCUIT D'ECLAIRAGE EN DOUBLE VA ET VIENT</t>
  </si>
  <si>
    <t>DETECTEUR DE MOUVEMENT</t>
  </si>
  <si>
    <t>CIRCUIT PRISE DE COURANT  2P+T 10A /16A SUPPLEMENTAIRE</t>
  </si>
  <si>
    <t xml:space="preserve">PRISE DE COURANT NORMALE 2P+T 10/16A </t>
  </si>
  <si>
    <t xml:space="preserve">PRISE DE COURANT ETANCHE 2P+T 10/16A </t>
  </si>
  <si>
    <t xml:space="preserve">PRISE DE COURANT ONDULEE 2P+T 10/16A </t>
  </si>
  <si>
    <t>PRISE DE COURANT 3P+N+T 380V</t>
  </si>
  <si>
    <t>ALIMENTATION BASSE TENSION</t>
  </si>
  <si>
    <t>ALIMENTATION CENTRALE DETECTION INCENDIE EN CR1</t>
  </si>
  <si>
    <t>Ens</t>
  </si>
  <si>
    <t>ALIMENTATION REPARTITEUR INFORMATIQUE</t>
  </si>
  <si>
    <t>ALIMENTATION SPLIT SYSTÈME DE CLIMATISATION</t>
  </si>
  <si>
    <t xml:space="preserve">ALIMENTATION TABLEAU SURPRESSEUR INCENDIE  </t>
  </si>
  <si>
    <t xml:space="preserve">ALIMENTATION STATION POMPAGE DES EAUX CHARGEES EP,EU </t>
  </si>
  <si>
    <t xml:space="preserve"> ALIMENTATION DIVERSE EN CABLE 5X4 MM²</t>
  </si>
  <si>
    <t>ALIMENTATION DIVERSE EN CABLE 3X4 MM²</t>
  </si>
  <si>
    <t>ALIMENTATION DIVERSE EN CABLE 3X2,5 MM²</t>
  </si>
  <si>
    <t>800. PRECABLAGE ET CABLAGE INFORMATIQUE, PRECABLAGE VIDEOSURVEILLANCE &amp; DETECTION INENDIE</t>
  </si>
  <si>
    <t>PRECABLAGE ET CABLAGE INFORMATIQUE</t>
  </si>
  <si>
    <t>SWITCH 24 PORTS 10/100/1000 POE+</t>
  </si>
  <si>
    <t>CABLE CUIVRE ET FIBRE OPTIQUE VIDEO ET CA</t>
  </si>
  <si>
    <t>CABLE QUATRE PAIRES CAT6A</t>
  </si>
  <si>
    <t xml:space="preserve">DETECTION D'INCENDIE </t>
  </si>
  <si>
    <t>CENTRALE DE SECURITE INCENDIE ADRESSABLE+CMSI</t>
  </si>
  <si>
    <t>DETECTION ET CABLAGE</t>
  </si>
  <si>
    <t>DETECTEUR OPTIQUE DE FUMEE Y COMPRIS CABLAGE</t>
  </si>
  <si>
    <t>AVERTISSEUR SONORE Y COMPRIS CABLAGE</t>
  </si>
  <si>
    <t>BRISE DE GLACE  Y COMPRIS CABLAGE</t>
  </si>
  <si>
    <t>CENTRALE ALARME TYPE 2B</t>
  </si>
  <si>
    <t>TOTAL PRECABLAGE ET CABLAGE INFORMATIQUE, PRECABLAGE VIDEOSURVEILLANCE &amp; DETECTION INENDIE</t>
  </si>
  <si>
    <t>CABLES D'ALIMENTATION MONOPHASE 3G6 MM²</t>
  </si>
  <si>
    <t>CABLES D'ALIMENTATION MONOPHASE 3G4 MM²</t>
  </si>
  <si>
    <t>TABLEAU SECONDAIRE  BASSE TENSION</t>
  </si>
  <si>
    <t>ALIMENTATION STATION POMPAGE D'ARROSAGE</t>
  </si>
  <si>
    <t>REGARD A GRILLE EN FONTE DUCTILE CLASSE D400 AVEC APPAREIL SIPHOÏDE DE SECTION INTERIEURE (0,60 X 0,60) M</t>
  </si>
  <si>
    <t>CANIVEAUX PREFABRIQUE, AVEC GRILLE EN FONTE DUCTILE D400</t>
  </si>
  <si>
    <t>CANALISATION EN POLYÉTHYLÈNE PEHD PN16 BAR DIAMETRE 75</t>
  </si>
  <si>
    <t>CANALISATIONS EN POLYPROPYLENE (PPR) PN20 BAR DIAMETRE 40</t>
  </si>
  <si>
    <t>CANALISATIONS EN POLYPROPYLENE (PPR) PN20 BAR DIAMETRE 50</t>
  </si>
  <si>
    <t>VANNES DE SECTIONNEMENT DE DIAMETRE 40</t>
  </si>
  <si>
    <t>VANNES DE SECTIONNEMENT DE DIAMETRE 50</t>
  </si>
  <si>
    <t>EVACUATION EN PVC Ø 125</t>
  </si>
  <si>
    <t>GARGOUILLE EN PLOMB DE DIAMETRE 125</t>
  </si>
  <si>
    <t>SIPHON DE SOL 200 X 200 MM AVEC CUNETTE</t>
  </si>
  <si>
    <t>CANALISATIONS EN TUBE PVC PRESSION PN 16 BARS DIAMETRE 90</t>
  </si>
  <si>
    <t>TUYAUTERIE  EN ACIER GALVANISE DIAMETRE 66/76</t>
  </si>
  <si>
    <t>CANALISATIONS EN TUBE PVC PRESSION PN 16 BARS DIAMETRE 110</t>
  </si>
  <si>
    <t>CANALISATIONS EN TUBE PVC PRESSION PN 16 BARS DIAMETRE 75</t>
  </si>
  <si>
    <t>CANALISATIONS EN TUBE PVC PRESSION PN 16 BARS DIAMETRE 63</t>
  </si>
  <si>
    <t>CANALISATIONS EN TUBE PVC PRESSION PN 16 BARS DIAMETRE 50</t>
  </si>
  <si>
    <t>CANALISATIONS EN TUBE PVC PRESSION PN 16 BARS DIAMETRE 40</t>
  </si>
  <si>
    <t>CANALISATIONS EN TUBE PVC PRESSION PN 16 BARS DIAMETRE 125</t>
  </si>
  <si>
    <t>CANALISATION CIRCULAIRE EN PVC DIAMETRE 400 MM</t>
  </si>
  <si>
    <t>CANALISATION CIRCULAIRE EN PVC DIAMETRE 315 MM</t>
  </si>
  <si>
    <t>CANALISATION CIRCULAIRE EN PVC DIAMETRE 250 MM</t>
  </si>
  <si>
    <t>CANALISATION CIRCULAIRE EN PVC DIAMETRE 200 MM</t>
  </si>
  <si>
    <t>BRANCHEMENT AU RESEAU EAU POTABLE EXISTANT</t>
  </si>
  <si>
    <t>TROP PLEIN POUR EVACUATION DES EAUX PLUVIALES</t>
  </si>
  <si>
    <t>ENSEMBLE DE W.C POUR PMR  AVEC ACCESSOIRES</t>
  </si>
  <si>
    <t>BACHE A EAU INCENDIE 10 M3</t>
  </si>
  <si>
    <t>SURPRESSEUR INCENDIE</t>
  </si>
  <si>
    <t>6) CLIMATISATION</t>
  </si>
  <si>
    <t xml:space="preserve">BRANCHEMENT DEFINITIF AU RESEAU PUBLIC DE L'EAU </t>
  </si>
  <si>
    <t xml:space="preserve"> CLIMATISEUR INDIVIDUEL AYANT UNE PUISSANCE FRIGORIFIQUE NOMINALE 24 000 BTU/H FONCTIONNANT EN INVERTER </t>
  </si>
  <si>
    <t xml:space="preserve"> CLIMATISEUR INDIVIDUEL AYANT UNE PUISSANCE FRIGORIFIQUE NOMINALE 18 000 BTU/H FONCTIONNANT EN INVERTER </t>
  </si>
  <si>
    <t xml:space="preserve"> CLIMATISEUR INDIVIDUEL AYANT UNE PUISSANCE FRIGORIFIQUE NOMINALE 12 000 BTU/H FONCTIONNANT EN INVERTER </t>
  </si>
  <si>
    <t xml:space="preserve"> CLIMATISEUR INDIVIDUEL AYANT UNE PUISSANCE FRIGORIFIQUE NOMINALE 9 000 BTU/H FONCTIONNANT EN INVERTER </t>
  </si>
  <si>
    <t>SPLIT SYSTEM MURAL INVERTER</t>
  </si>
  <si>
    <t>EVACUATION DES CONDENSATS</t>
  </si>
  <si>
    <t>RESEAU DE CONDENSAT EN PVC DIAMÈTRE 40</t>
  </si>
  <si>
    <t>RESEAU DE CONDENSAT EN PVC DIAMÈTRE 32</t>
  </si>
  <si>
    <t>RESEAU DE CONDENSAT EN PVC DIAMÈTRE 25</t>
  </si>
  <si>
    <t xml:space="preserve">CABLE DE DISTRIBUTION 4 PAIRES CAT 6A F/UTP </t>
  </si>
  <si>
    <t xml:space="preserve"> RENFORCEMENT ET CHEMISAGE DES POTEAUX</t>
  </si>
  <si>
    <t>C/ TERRASSEMENT</t>
  </si>
  <si>
    <t>D/ TRAVAUX EN FONDATION</t>
  </si>
  <si>
    <t>E/ ASSAINISSEMENTS : CANALISATIONS - REGARDS</t>
  </si>
  <si>
    <t>F/ DALLAGES</t>
  </si>
  <si>
    <t>G/ TRAVAUX EN ELEVATION</t>
  </si>
  <si>
    <t>H/ MACONNERIE ET CLOISONNEMENT EN ELEVATION</t>
  </si>
  <si>
    <t xml:space="preserve">I/ ENDUITS </t>
  </si>
  <si>
    <t>J/ DIVERS</t>
  </si>
  <si>
    <t>REGLAGE ET COMPACTAGE DES FONDS DE FORME</t>
  </si>
  <si>
    <t>a- TABLEAU SECONDAIRE  TE.ADM</t>
  </si>
  <si>
    <t>b- TABLEAU SECONDAIRE  TO.ADM</t>
  </si>
  <si>
    <t>c- TABLEAU SECONDAIRE  TE.SC1.R</t>
  </si>
  <si>
    <t>d- TABLEAU SECONDAIRE  TO.SC1.R</t>
  </si>
  <si>
    <t>e- TABLEAU SECONDAIRE  TE.SC2.R</t>
  </si>
  <si>
    <t>f- TABLEAU SECONDAIRE  TE.SC1.E</t>
  </si>
  <si>
    <t>g- TABLEAU SECONDAIRE  TO.SC1.E</t>
  </si>
  <si>
    <t>h- TABLEAU SECONDAIRE  TE.SC2.E</t>
  </si>
  <si>
    <t>i- TABLEAU SECONDAIRE  TE.SC3.R</t>
  </si>
  <si>
    <t>j- TABLEAU SECONDAIRE  TE.SC3.E</t>
  </si>
  <si>
    <t>k- TABLEAU SECONDAIRE  TE.AT.1</t>
  </si>
  <si>
    <t>l- TABLEAU SECONDAIRE  TE.AT.2</t>
  </si>
  <si>
    <t>m- TABLEAU SECONDAIRE  TE.SAN</t>
  </si>
  <si>
    <t>n- TABLEAU SECONDAIRE  TE.GUE</t>
  </si>
  <si>
    <t>o-TABLEAU SECONDAIRE  TE.EXT</t>
  </si>
  <si>
    <t>BOITE AU SOL  (4PN+2PO+2RJ45)</t>
  </si>
  <si>
    <t>PANEL LED 60X60 40W</t>
  </si>
  <si>
    <t>REGLETTE LED ÉTANCHE 1200MM 40W 4600LM</t>
  </si>
  <si>
    <t>SPOT LED ENCASTRE PLAFOND  20W 4000K</t>
  </si>
  <si>
    <t xml:space="preserve">BORNE BASSE LED 25W 1875LM IP65 4000K  </t>
  </si>
  <si>
    <t>ENCASTRE AU SOL EN LED 15W-R 1320LM IP67 23° 4000K</t>
  </si>
  <si>
    <t>HUBLOT LED  25W 2500LM 4000K IP65</t>
  </si>
  <si>
    <t>CHAUFFE EAU ELECTRIQUE VERTICAL DE CAPACITE 100 L</t>
  </si>
  <si>
    <t>RECEVEUR DE DOUCHE</t>
  </si>
  <si>
    <t>ROBINET DE PUISAGE</t>
  </si>
  <si>
    <t>TUYAUTERIE EN TUBE POLYETHYLENE RETICULE (retube) DIAMETRE 16/20</t>
  </si>
  <si>
    <t xml:space="preserve">COLLECTEUR EAU FROIDE AVEC COFFRET DE 9  DEPARTS </t>
  </si>
  <si>
    <t xml:space="preserve">COLLECTEUR EAU FROIDE AVEC COFFRET DE 8  DEPARTS </t>
  </si>
  <si>
    <t xml:space="preserve">COLLECTEUR EAU CHAUDE AVEC COFFRET DE 3 DEPARTS </t>
  </si>
  <si>
    <t>RENFORMIS EN BETON</t>
  </si>
  <si>
    <t>BETON ARME POUR DALLETTES ET PAILLASSE Y/C ACIERS</t>
  </si>
  <si>
    <t>M2</t>
  </si>
  <si>
    <t>MENUISERIE METTALIQUE</t>
  </si>
  <si>
    <t>MENUISERIE EN INOX</t>
  </si>
  <si>
    <t>REVETEMENT DU SOL EN RESINE EPOXY</t>
  </si>
  <si>
    <t xml:space="preserve">REVETEMENT DE SOL EN CARRELAGE COMPACTO DECOUPE LASER </t>
  </si>
  <si>
    <t>REVETENT DE SOL EN GRAN ITO POLI</t>
  </si>
  <si>
    <t>PLINTHE EN GRANITO POLI</t>
  </si>
  <si>
    <t xml:space="preserve">REVETEMENT DES FACADES EN PIERRE D'ES SMARA </t>
  </si>
  <si>
    <t>PONCAGE DU GRANITO POLI EXISTANT</t>
  </si>
  <si>
    <t xml:space="preserve">MEUUISERIE ALUMINIUM </t>
  </si>
  <si>
    <t>PORTES A LAMES EN SAPIN ROUGE  Y/C PEINTURE</t>
  </si>
  <si>
    <t>POPTE VITREE UN VENTAIL EN ALUMINIUM ANODISE  TOUTES DIMENSIONS</t>
  </si>
  <si>
    <t>PORTES VITREE A 2 VENTAUX EN ALUMINIUM ANODISE  TOUTES DIMENSIONS</t>
  </si>
  <si>
    <t>FENETRES EN ALUMINUM ANODISE  TOUTES DIMENSIONS</t>
  </si>
  <si>
    <t>BRISE SOLEIL EN ALUMINIUM ANODISE  TOUTES DIMENSIONS</t>
  </si>
  <si>
    <t>SIGNALISATION INTERIEUR EN PLEXIGLACE</t>
  </si>
  <si>
    <t xml:space="preserve">POPTE METALLIQUE GALVANISE A CHAUD Y/C PEINTURE </t>
  </si>
  <si>
    <t xml:space="preserve">FAUX PLAFOND EN STAFF LISSE Y/C JOINT CREUX </t>
  </si>
  <si>
    <t>ECLAIRAGE EXTERIEUR</t>
  </si>
  <si>
    <t>PEINTURE VINYLIQUE SUR MURS ET PLAFONDS</t>
  </si>
  <si>
    <t xml:space="preserve">PEINTURE GLYCEROPHTALIQUE LAQUEE SUR MURS ET PLAFONS </t>
  </si>
  <si>
    <t xml:space="preserve">PEINTURE GLYCEROPHTALIQUE LAQUEE SUR MEUNUISERIE BOIS </t>
  </si>
  <si>
    <t xml:space="preserve">PEINTURE GLYCEROPHTALIQUE LAQUEE SUR MEUNUISERIE METALLIQUE </t>
  </si>
  <si>
    <r>
      <t>R</t>
    </r>
    <r>
      <rPr>
        <sz val="11"/>
        <rFont val="Times New Roman"/>
        <family val="1"/>
      </rPr>
      <t xml:space="preserve">EVETEMENT SOL EN REV DECO 30x60 cm </t>
    </r>
  </si>
  <si>
    <t>BORNE LED POUR ECLAIRARGE EXTERIEUR</t>
  </si>
  <si>
    <t>GRILLES DE PROTECTION GALVANISEE  Y/C PEINTURE TOUTES DIMENSIONS</t>
  </si>
  <si>
    <t xml:space="preserve">BRANCHEMENT AU RESEAU DE LA VILLE   </t>
  </si>
  <si>
    <t>1300. ESPACE VERT</t>
  </si>
  <si>
    <t>TOTAL ESPACE VERT</t>
  </si>
  <si>
    <t xml:space="preserve">1200. AMENAGEMENT EXTERIEUR </t>
  </si>
  <si>
    <t>B - TRAVAUX DE RENFORCEMENT ET REFECTION</t>
  </si>
  <si>
    <t>A/ LES TRAVAUX PREPARATOIRES</t>
  </si>
  <si>
    <t>DÉMOLITION DES MACONNERIES ET CLOISONNEMENT EXISTANT</t>
  </si>
  <si>
    <t>DÉCAPAGE DU COMPLEXE D'ETANCHIETE LÉGÈRE DES SALLES D’EAU EXISTANT</t>
  </si>
  <si>
    <t>REGARD DE SECTION INTERIEURE (1,00 x 1,00) M AVEC TAMPON EN BETON ARME</t>
  </si>
  <si>
    <t>REGARD DE SECTION INTERIEURE (0,80 x 0,80) M AVEC TAMPON EN BETON ARME</t>
  </si>
  <si>
    <t>REGARD DE SECTION INTERIEURE (0,60 x 0,60) M AVEC TAMPON EN BETON ARME</t>
  </si>
  <si>
    <t>REGARD DE SECTION INTERIEURE (0,50 x 0,50) M AVEC TAMPON EN BETON ARME</t>
  </si>
  <si>
    <t xml:space="preserve"> REGARD DE SECTION INTERIEURE (0,40 x 0,40) M AVEC TAMPON EN BETON ARME</t>
  </si>
  <si>
    <t>RAMPE POUR ACCES PMR EP. 13CM Y COMPRIS ACIER</t>
  </si>
  <si>
    <t>PLANCHER EN HOURDIS CORPS CREUX DE 15 + 5 Y/C NERVURES, DALLES DE COMPRESSION ET ACIERS INCLUS</t>
  </si>
  <si>
    <t>PLANCHER EN HOURDIS CORPS CREUX DE 20+5 Y/C NERVURES, DALLES DE COMPRESSION ET ACIERS INCLUS</t>
  </si>
  <si>
    <t>DOUBLE CLOISON EN BRIQUES CREUSES CERAMIQUES (8T+8Y) Y COMPRIS TETE DE DOUBLE CLOISON CREUSES</t>
  </si>
  <si>
    <t>CLOISON SIMPLE EN BRIQUES CREUSES DE 8T (EP=10CM)</t>
  </si>
  <si>
    <t xml:space="preserve">COMPLEXE D’ETANCHEITE BICOUCHE POUR TERRASSES </t>
  </si>
  <si>
    <t>DALLAGE EN BETON DE 10 CM LISSE A L'HELECOPLERE Y/C  UNE COUCHE DE TOUT VENANT DE 20 CM</t>
  </si>
  <si>
    <t xml:space="preserve">PLINTHE  EN COMPACTO DECOUPE LASER </t>
  </si>
  <si>
    <t xml:space="preserve">REVETEMENT MURAL EN CARRELAGE GRES CERAME </t>
  </si>
  <si>
    <t xml:space="preserve">REVETEMENT DE SOL EN CARRELAGE GRES CERAME </t>
  </si>
  <si>
    <t>MARCHE ET CONTRE MARCHE EN GRANITO POLI Y/C PLINTHE</t>
  </si>
  <si>
    <t>MUR RIDEAU EN ALUMINIUM ANODISE TOUTES DIMENSIONS</t>
  </si>
  <si>
    <t>PORTES D'ENTREE EN INOX</t>
  </si>
  <si>
    <t>GARDE CORPS METALLIQUE GALVANISE  Y/C PEINTURE</t>
  </si>
  <si>
    <t>PANNEAUX -SIGNALISATION LUMINEUX</t>
  </si>
  <si>
    <t>ASSISE EN TOUT-VENANT TYPE GNB 0/40, EP=20CM</t>
  </si>
  <si>
    <t>IMPLANTATION DE PALMIER WACHIGTONIEN DE 4M DE HAUTEUR</t>
  </si>
  <si>
    <t>FOURNITUREET IMPLANTATION DE GAZON</t>
  </si>
  <si>
    <t>APPORT ET MISE EN PLACE DE LA TERRE VEGETALE DE 30CM</t>
  </si>
  <si>
    <t>NETTOYAGE ET PREPARATION DU TERRAIN</t>
  </si>
  <si>
    <t xml:space="preserve"> LOGO ET ENSEIGNE </t>
  </si>
  <si>
    <t>PLANCHER EN HOURDIS CORPS CREUX DE 25+5 Y/C NERVURES, DALLES DE COMPRESSION ET ACIERS INCLUS</t>
  </si>
  <si>
    <t>CHATEAU D’EAU EN PVC NOIR DE 5 M3</t>
  </si>
  <si>
    <t>POMPE D’ALIMENTATION EN EAU POTABLE</t>
  </si>
  <si>
    <t>PLUS-VALUE POUR MOTIF DECORATIF</t>
  </si>
  <si>
    <t>PROJECTEUR EN LED 45W 4050LM IP66 60° 4000K</t>
  </si>
  <si>
    <t>INDICATEUR D'ACTION Y COMPRIS CABLAGE</t>
  </si>
  <si>
    <t xml:space="preserve">Appel d'offres n° : </t>
  </si>
  <si>
    <t>BORDEREAUX DES PRIX - DETAIL ESTIMATIF</t>
  </si>
  <si>
    <t xml:space="preserve">OFPPT </t>
  </si>
  <si>
    <t xml:space="preserve"> DIRECTION DU PATRIMOINE</t>
  </si>
  <si>
    <t xml:space="preserve">   DIVISION MAINTENANCE DE BATIMENTS</t>
  </si>
  <si>
    <t>ETANCHEITE AUTOPROTEGEE Y COMPRIS RELEVES</t>
  </si>
  <si>
    <t xml:space="preserve">FAUX-PLAFONDS MODULAIRE AVEC PLAGE PÉRIPHÉRIQUE EN BA 13 Y COMPRIS JOINTS CREUX </t>
  </si>
  <si>
    <t xml:space="preserve">PRE-CABLAGE </t>
  </si>
  <si>
    <t xml:space="preserve">CABLE FO OM4 6 BRINS </t>
  </si>
  <si>
    <t>Objet :TRAVAUX D’AMENAGEMENT ET D’EXTENSION DE L’ISTA BOUJDOUR</t>
  </si>
  <si>
    <t>DÉMOLITION DES BATIMENTS EXISTANTS</t>
  </si>
  <si>
    <t xml:space="preserve"> RENFORCEMENT ET CHEMISAGE DES SEMELLES Y/C FOUILLES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</si>
</sst>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_€"/>
    <numFmt numFmtId="165" formatCode="_-* #,##0.00\ _F_-;\-* #,##0.00\ _F_-;_-* &quot;-&quot;??\ _F_-;_-@_-"/>
    <numFmt numFmtId="166" formatCode="#,##0.00;[Red]#,##0.00"/>
    <numFmt numFmtId="167" formatCode="_-* #,##0\ _€_-;\-* #,##0\ _€_-;_-* &quot;-&quot;??\ _€_-;_-@_-"/>
  </numFmts>
  <fonts count="4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Calibri"/>
      <family val="2"/>
    </font>
    <font>
      <b/>
      <sz val="14"/>
      <name val="Times New Roman"/>
      <family val="1"/>
    </font>
    <font>
      <b/>
      <sz val="12"/>
      <color theme="5" tint="-0.249977111117893"/>
      <name val="Times New Roman"/>
      <family val="1"/>
    </font>
    <font>
      <sz val="12"/>
      <color theme="5" tint="-0.249977111117893"/>
      <name val="Arial Narrow"/>
      <family val="2"/>
    </font>
    <font>
      <sz val="11"/>
      <name val="Times New Roman"/>
      <family val="1"/>
    </font>
    <font>
      <sz val="12"/>
      <color theme="1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b/>
      <sz val="9"/>
      <name val="Calibri Light"/>
      <family val="1"/>
      <scheme val="major"/>
    </font>
    <font>
      <sz val="8"/>
      <name val="Calibri Light"/>
      <family val="1"/>
      <scheme val="major"/>
    </font>
    <font>
      <sz val="9"/>
      <color indexed="14"/>
      <name val="Calibri Light"/>
      <family val="1"/>
      <scheme val="major"/>
    </font>
    <font>
      <b/>
      <u/>
      <sz val="10"/>
      <color indexed="10"/>
      <name val="Calibri Light"/>
      <family val="1"/>
      <scheme val="major"/>
    </font>
    <font>
      <b/>
      <u/>
      <sz val="10"/>
      <color theme="1"/>
      <name val="Calibri Light"/>
      <family val="1"/>
      <scheme val="major"/>
    </font>
    <font>
      <sz val="10"/>
      <name val="Calibri Light"/>
      <family val="1"/>
      <scheme val="major"/>
    </font>
    <font>
      <sz val="10"/>
      <color indexed="14"/>
      <name val="Calibri Light"/>
      <family val="1"/>
      <scheme val="major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1"/>
      <name val="Times New Roman"/>
      <family val="1"/>
    </font>
    <font>
      <b/>
      <sz val="11"/>
      <color theme="1"/>
      <name val="Calibri Light"/>
      <family val="1"/>
      <scheme val="major"/>
    </font>
    <font>
      <b/>
      <u/>
      <sz val="14"/>
      <color rgb="FF000000"/>
      <name val="Calibri Light"/>
      <family val="1"/>
      <scheme val="major"/>
    </font>
    <font>
      <b/>
      <sz val="14"/>
      <color theme="1"/>
      <name val="Times New Roman"/>
      <family val="1"/>
    </font>
    <font>
      <b/>
      <sz val="12"/>
      <color theme="1"/>
      <name val="Calibri Light"/>
      <family val="1"/>
      <scheme val="major"/>
    </font>
    <font>
      <sz val="12"/>
      <color theme="1"/>
      <name val="Calibri Light"/>
      <family val="1"/>
      <scheme val="major"/>
    </font>
    <font>
      <b/>
      <sz val="12"/>
      <color rgb="FF000000"/>
      <name val="Times New Roman"/>
      <family val="1"/>
    </font>
    <font>
      <b/>
      <sz val="14"/>
      <color indexed="8"/>
      <name val="Times New Roman"/>
      <family val="1"/>
    </font>
    <font>
      <b/>
      <u/>
      <sz val="16"/>
      <name val="Times New Roman"/>
      <family val="1"/>
    </font>
    <font>
      <b/>
      <sz val="13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3">
    <xf numFmtId="0" fontId="0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154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Alignment="1"/>
    <xf numFmtId="0" fontId="5" fillId="0" borderId="0" xfId="0" applyFont="1" applyFill="1"/>
    <xf numFmtId="2" fontId="4" fillId="0" borderId="0" xfId="0" applyNumberFormat="1" applyFont="1" applyFill="1" applyBorder="1"/>
    <xf numFmtId="2" fontId="4" fillId="0" borderId="0" xfId="0" applyNumberFormat="1" applyFont="1" applyFill="1" applyAlignment="1"/>
    <xf numFmtId="2" fontId="4" fillId="0" borderId="0" xfId="0" applyNumberFormat="1" applyFont="1" applyFill="1"/>
    <xf numFmtId="0" fontId="10" fillId="0" borderId="1" xfId="0" applyFont="1" applyFill="1" applyBorder="1" applyAlignment="1">
      <alignment vertical="center" wrapText="1"/>
    </xf>
    <xf numFmtId="43" fontId="9" fillId="2" borderId="1" xfId="8" applyFont="1" applyFill="1" applyBorder="1" applyAlignment="1">
      <alignment horizontal="center" vertical="center"/>
    </xf>
    <xf numFmtId="43" fontId="9" fillId="2" borderId="1" xfId="8" applyFont="1" applyFill="1" applyBorder="1" applyAlignment="1">
      <alignment vertical="center"/>
    </xf>
    <xf numFmtId="1" fontId="9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3" fontId="9" fillId="4" borderId="1" xfId="8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43" fontId="9" fillId="3" borderId="1" xfId="8" applyFont="1" applyFill="1" applyBorder="1" applyAlignment="1">
      <alignment horizontal="center" vertical="center"/>
    </xf>
    <xf numFmtId="43" fontId="9" fillId="0" borderId="1" xfId="8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1" fontId="9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vertical="center"/>
    </xf>
    <xf numFmtId="43" fontId="9" fillId="2" borderId="0" xfId="8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9" fillId="2" borderId="1" xfId="8" applyNumberFormat="1" applyFont="1" applyFill="1" applyBorder="1" applyAlignment="1">
      <alignment vertical="center"/>
    </xf>
    <xf numFmtId="164" fontId="9" fillId="2" borderId="1" xfId="8" applyNumberFormat="1" applyFont="1" applyFill="1" applyBorder="1" applyAlignment="1">
      <alignment horizontal="center" vertical="center"/>
    </xf>
    <xf numFmtId="164" fontId="9" fillId="0" borderId="1" xfId="8" applyNumberFormat="1" applyFont="1" applyFill="1" applyBorder="1" applyAlignment="1">
      <alignment horizontal="center" vertical="center"/>
    </xf>
    <xf numFmtId="164" fontId="9" fillId="4" borderId="3" xfId="8" applyNumberFormat="1" applyFont="1" applyFill="1" applyBorder="1" applyAlignment="1">
      <alignment vertical="center" wrapText="1"/>
    </xf>
    <xf numFmtId="164" fontId="9" fillId="3" borderId="3" xfId="8" applyNumberFormat="1" applyFont="1" applyFill="1" applyBorder="1" applyAlignment="1">
      <alignment horizontal="center" vertical="center" wrapText="1"/>
    </xf>
    <xf numFmtId="164" fontId="9" fillId="4" borderId="1" xfId="8" applyNumberFormat="1" applyFont="1" applyFill="1" applyBorder="1" applyAlignment="1">
      <alignment vertical="center" wrapText="1"/>
    </xf>
    <xf numFmtId="164" fontId="9" fillId="3" borderId="1" xfId="8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43" fontId="9" fillId="2" borderId="6" xfId="8" applyFont="1" applyFill="1" applyBorder="1" applyAlignment="1">
      <alignment horizontal="center" vertical="center"/>
    </xf>
    <xf numFmtId="43" fontId="9" fillId="4" borderId="6" xfId="8" applyFont="1" applyFill="1" applyBorder="1" applyAlignment="1">
      <alignment horizontal="center" vertical="center"/>
    </xf>
    <xf numFmtId="43" fontId="9" fillId="3" borderId="7" xfId="8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14" fillId="2" borderId="1" xfId="8" applyNumberFormat="1" applyFont="1" applyFill="1" applyBorder="1" applyAlignment="1">
      <alignment horizontal="center" vertical="center"/>
    </xf>
    <xf numFmtId="1" fontId="9" fillId="0" borderId="1" xfId="8" applyNumberFormat="1" applyFont="1" applyFill="1" applyBorder="1" applyAlignment="1">
      <alignment horizontal="center" vertical="center"/>
    </xf>
    <xf numFmtId="1" fontId="9" fillId="2" borderId="1" xfId="8" applyNumberFormat="1" applyFont="1" applyFill="1" applyBorder="1" applyAlignment="1">
      <alignment vertical="center"/>
    </xf>
    <xf numFmtId="1" fontId="9" fillId="4" borderId="1" xfId="8" applyNumberFormat="1" applyFont="1" applyFill="1" applyBorder="1" applyAlignment="1">
      <alignment vertical="center" wrapText="1"/>
    </xf>
    <xf numFmtId="1" fontId="9" fillId="3" borderId="1" xfId="8" applyNumberFormat="1" applyFont="1" applyFill="1" applyBorder="1" applyAlignment="1">
      <alignment horizontal="center" vertical="center"/>
    </xf>
    <xf numFmtId="1" fontId="9" fillId="2" borderId="1" xfId="8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/>
    <xf numFmtId="1" fontId="5" fillId="0" borderId="0" xfId="0" applyNumberFormat="1" applyFont="1" applyFill="1" applyAlignment="1"/>
    <xf numFmtId="1" fontId="5" fillId="0" borderId="0" xfId="0" applyNumberFormat="1" applyFont="1" applyFill="1"/>
    <xf numFmtId="0" fontId="16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43" fontId="9" fillId="5" borderId="1" xfId="8" applyFont="1" applyFill="1" applyBorder="1" applyAlignment="1">
      <alignment vertical="center"/>
    </xf>
    <xf numFmtId="1" fontId="14" fillId="5" borderId="1" xfId="8" applyNumberFormat="1" applyFont="1" applyFill="1" applyBorder="1" applyAlignment="1">
      <alignment horizontal="center" vertical="center"/>
    </xf>
    <xf numFmtId="164" fontId="9" fillId="5" borderId="1" xfId="8" applyNumberFormat="1" applyFont="1" applyFill="1" applyBorder="1" applyAlignment="1">
      <alignment vertical="center"/>
    </xf>
    <xf numFmtId="43" fontId="9" fillId="5" borderId="1" xfId="8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9" fillId="0" borderId="1" xfId="8" applyNumberFormat="1" applyFont="1" applyFill="1" applyBorder="1" applyAlignment="1">
      <alignment horizontal="center" vertical="center" wrapText="1"/>
    </xf>
    <xf numFmtId="43" fontId="9" fillId="0" borderId="7" xfId="8" applyFont="1" applyFill="1" applyBorder="1" applyAlignment="1">
      <alignment horizontal="center" vertical="center"/>
    </xf>
    <xf numFmtId="0" fontId="20" fillId="0" borderId="2" xfId="7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1" fillId="0" borderId="8" xfId="7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23" fillId="0" borderId="8" xfId="70" applyFont="1" applyBorder="1" applyAlignment="1">
      <alignment horizontal="center" vertical="center" wrapText="1"/>
    </xf>
    <xf numFmtId="0" fontId="24" fillId="0" borderId="1" xfId="70" applyFont="1" applyBorder="1" applyAlignment="1">
      <alignment horizontal="left" vertical="center" wrapText="1"/>
    </xf>
    <xf numFmtId="4" fontId="25" fillId="2" borderId="1" xfId="70" applyNumberFormat="1" applyFont="1" applyFill="1" applyBorder="1" applyAlignment="1">
      <alignment horizontal="center" vertical="center"/>
    </xf>
    <xf numFmtId="1" fontId="9" fillId="2" borderId="3" xfId="8" applyNumberFormat="1" applyFont="1" applyFill="1" applyBorder="1" applyAlignment="1">
      <alignment horizontal="center" vertical="center"/>
    </xf>
    <xf numFmtId="0" fontId="4" fillId="2" borderId="0" xfId="0" applyFont="1" applyFill="1"/>
    <xf numFmtId="164" fontId="9" fillId="2" borderId="1" xfId="8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65" fontId="26" fillId="2" borderId="2" xfId="72" applyFont="1" applyFill="1" applyBorder="1" applyAlignment="1">
      <alignment horizontal="center" vertical="center"/>
    </xf>
    <xf numFmtId="43" fontId="9" fillId="2" borderId="10" xfId="8" applyFont="1" applyFill="1" applyBorder="1" applyAlignment="1">
      <alignment horizontal="center" vertical="center"/>
    </xf>
    <xf numFmtId="43" fontId="9" fillId="2" borderId="11" xfId="8" applyFont="1" applyFill="1" applyBorder="1" applyAlignment="1">
      <alignment horizontal="center" vertical="center"/>
    </xf>
    <xf numFmtId="0" fontId="20" fillId="2" borderId="2" xfId="70" applyFont="1" applyFill="1" applyBorder="1" applyAlignment="1">
      <alignment horizontal="center" vertical="center"/>
    </xf>
    <xf numFmtId="165" fontId="22" fillId="2" borderId="2" xfId="72" applyFont="1" applyFill="1" applyBorder="1" applyAlignment="1">
      <alignment horizontal="center" vertical="center"/>
    </xf>
    <xf numFmtId="165" fontId="22" fillId="2" borderId="4" xfId="72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 wrapText="1"/>
    </xf>
    <xf numFmtId="43" fontId="28" fillId="2" borderId="1" xfId="8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164" fontId="28" fillId="2" borderId="1" xfId="8" applyNumberFormat="1" applyFont="1" applyFill="1" applyBorder="1" applyAlignment="1">
      <alignment horizontal="left" vertical="center"/>
    </xf>
    <xf numFmtId="0" fontId="30" fillId="0" borderId="0" xfId="0" applyFont="1" applyFill="1" applyAlignment="1">
      <alignment vertical="center"/>
    </xf>
    <xf numFmtId="4" fontId="31" fillId="2" borderId="1" xfId="0" applyNumberFormat="1" applyFont="1" applyFill="1" applyBorder="1" applyAlignment="1">
      <alignment horizontal="left" vertical="center"/>
    </xf>
    <xf numFmtId="0" fontId="9" fillId="4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43" fontId="27" fillId="0" borderId="1" xfId="8" applyFont="1" applyFill="1" applyBorder="1" applyAlignment="1">
      <alignment horizontal="center" vertical="center"/>
    </xf>
    <xf numFmtId="1" fontId="27" fillId="0" borderId="1" xfId="0" applyNumberFormat="1" applyFont="1" applyFill="1" applyBorder="1" applyAlignment="1">
      <alignment horizontal="center" vertical="center"/>
    </xf>
    <xf numFmtId="164" fontId="27" fillId="2" borderId="1" xfId="8" applyNumberFormat="1" applyFont="1" applyFill="1" applyBorder="1" applyAlignment="1">
      <alignment horizontal="center" vertical="center"/>
    </xf>
    <xf numFmtId="43" fontId="27" fillId="2" borderId="1" xfId="8" applyFont="1" applyFill="1" applyBorder="1" applyAlignment="1">
      <alignment horizontal="center" vertical="center"/>
    </xf>
    <xf numFmtId="1" fontId="27" fillId="2" borderId="1" xfId="0" applyNumberFormat="1" applyFont="1" applyFill="1" applyBorder="1" applyAlignment="1">
      <alignment horizontal="center" vertical="center"/>
    </xf>
    <xf numFmtId="164" fontId="27" fillId="0" borderId="1" xfId="8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vertical="center"/>
    </xf>
    <xf numFmtId="167" fontId="35" fillId="0" borderId="0" xfId="8" applyNumberFormat="1" applyFont="1" applyAlignment="1">
      <alignment horizontal="left" vertical="center"/>
    </xf>
    <xf numFmtId="43" fontId="36" fillId="0" borderId="0" xfId="8" applyFont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/>
    </xf>
    <xf numFmtId="0" fontId="31" fillId="0" borderId="0" xfId="0" applyFont="1"/>
    <xf numFmtId="0" fontId="37" fillId="0" borderId="0" xfId="0" applyFont="1"/>
    <xf numFmtId="43" fontId="4" fillId="0" borderId="0" xfId="0" applyNumberFormat="1" applyFont="1" applyFill="1"/>
    <xf numFmtId="43" fontId="4" fillId="0" borderId="0" xfId="8" applyFont="1" applyFill="1"/>
    <xf numFmtId="0" fontId="9" fillId="4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4" fillId="0" borderId="0" xfId="0" applyFont="1" applyAlignment="1">
      <alignment horizontal="left" vertical="top"/>
    </xf>
    <xf numFmtId="0" fontId="38" fillId="0" borderId="0" xfId="0" applyFont="1" applyAlignment="1">
      <alignment horizontal="left" vertical="center" wrapText="1"/>
    </xf>
    <xf numFmtId="0" fontId="39" fillId="0" borderId="5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3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/>
    </xf>
  </cellXfs>
  <cellStyles count="73">
    <cellStyle name="Euro" xfId="1"/>
    <cellStyle name="Euro 2" xfId="2"/>
    <cellStyle name="Euro 2 2" xfId="3"/>
    <cellStyle name="Euro 2 2 2" xfId="21"/>
    <cellStyle name="Euro 2 2 2 2" xfId="22"/>
    <cellStyle name="Euro 2 2 3" xfId="23"/>
    <cellStyle name="Euro 2 2 4" xfId="20"/>
    <cellStyle name="Euro 2 3" xfId="24"/>
    <cellStyle name="Euro 2 3 2" xfId="25"/>
    <cellStyle name="Euro 2 4" xfId="26"/>
    <cellStyle name="Euro 2 5" xfId="19"/>
    <cellStyle name="Euro 3" xfId="4"/>
    <cellStyle name="Euro 3 2" xfId="5"/>
    <cellStyle name="Euro 3 2 2" xfId="29"/>
    <cellStyle name="Euro 3 2 3" xfId="30"/>
    <cellStyle name="Euro 3 2 4" xfId="28"/>
    <cellStyle name="Euro 3 3" xfId="31"/>
    <cellStyle name="Euro 3 4" xfId="32"/>
    <cellStyle name="Euro 3 5" xfId="27"/>
    <cellStyle name="Euro 4" xfId="6"/>
    <cellStyle name="Euro 4 2" xfId="7"/>
    <cellStyle name="Euro 4 2 2" xfId="35"/>
    <cellStyle name="Euro 4 2 3" xfId="34"/>
    <cellStyle name="Euro 4 3" xfId="36"/>
    <cellStyle name="Euro 4 4" xfId="37"/>
    <cellStyle name="Euro 4 5" xfId="33"/>
    <cellStyle name="Euro 5" xfId="38"/>
    <cellStyle name="Euro 6" xfId="39"/>
    <cellStyle name="Euro 7" xfId="18"/>
    <cellStyle name="Milliers" xfId="8" builtinId="3"/>
    <cellStyle name="Milliers 2" xfId="9"/>
    <cellStyle name="Milliers 2 10" xfId="72"/>
    <cellStyle name="Milliers 2 2" xfId="17"/>
    <cellStyle name="Milliers 2 2 2" xfId="42"/>
    <cellStyle name="Milliers 2 2 3" xfId="43"/>
    <cellStyle name="Milliers 2 2 4" xfId="41"/>
    <cellStyle name="Milliers 2 3" xfId="44"/>
    <cellStyle name="Milliers 2 4" xfId="45"/>
    <cellStyle name="Milliers 2 5" xfId="40"/>
    <cellStyle name="Milliers 3" xfId="10"/>
    <cellStyle name="Milliers 3 2" xfId="11"/>
    <cellStyle name="Milliers 3 2 2" xfId="48"/>
    <cellStyle name="Milliers 3 2 2 2" xfId="49"/>
    <cellStyle name="Milliers 3 2 3" xfId="50"/>
    <cellStyle name="Milliers 3 2 4" xfId="47"/>
    <cellStyle name="Milliers 3 3" xfId="51"/>
    <cellStyle name="Milliers 3 3 2" xfId="52"/>
    <cellStyle name="Milliers 3 3 3" xfId="53"/>
    <cellStyle name="Milliers 3 4" xfId="54"/>
    <cellStyle name="Milliers 3 5" xfId="55"/>
    <cellStyle name="Milliers 3 6" xfId="46"/>
    <cellStyle name="Milliers 4" xfId="12"/>
    <cellStyle name="Milliers 4 2" xfId="13"/>
    <cellStyle name="Milliers 4 2 2" xfId="58"/>
    <cellStyle name="Milliers 4 2 3" xfId="59"/>
    <cellStyle name="Milliers 4 2 4" xfId="57"/>
    <cellStyle name="Milliers 4 3" xfId="60"/>
    <cellStyle name="Milliers 4 4" xfId="61"/>
    <cellStyle name="Milliers 4 5" xfId="56"/>
    <cellStyle name="Milliers 5" xfId="14"/>
    <cellStyle name="Milliers 5 2" xfId="15"/>
    <cellStyle name="Milliers 5 2 2" xfId="64"/>
    <cellStyle name="Milliers 5 2 3" xfId="63"/>
    <cellStyle name="Milliers 5 3" xfId="65"/>
    <cellStyle name="Milliers 5 4" xfId="62"/>
    <cellStyle name="Milliers 6" xfId="66"/>
    <cellStyle name="Milliers 7" xfId="67"/>
    <cellStyle name="Normal" xfId="0" builtinId="0"/>
    <cellStyle name="Normal 2" xfId="16"/>
    <cellStyle name="Normal 2 2" xfId="69"/>
    <cellStyle name="Normal 2 2 10" xfId="70"/>
    <cellStyle name="Normal 2 3" xfId="68"/>
    <cellStyle name="Normal 4" xfId="71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4486275</xdr:colOff>
          <xdr:row>0</xdr:row>
          <xdr:rowOff>28575</xdr:rowOff>
        </xdr:from>
        <xdr:to>
          <xdr:col>2</xdr:col>
          <xdr:colOff>152400</xdr:colOff>
          <xdr:row>1</xdr:row>
          <xdr:rowOff>257175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D390"/>
  <sheetViews>
    <sheetView tabSelected="1" view="pageBreakPreview" zoomScale="85" zoomScaleNormal="70" zoomScaleSheetLayoutView="85" workbookViewId="0">
      <selection activeCell="G381" sqref="G381"/>
    </sheetView>
  </sheetViews>
  <sheetFormatPr baseColWidth="10" defaultColWidth="11.42578125" defaultRowHeight="21.75" customHeight="1" outlineLevelRow="1" x14ac:dyDescent="0.25"/>
  <cols>
    <col min="1" max="1" width="8.28515625" style="24" customWidth="1"/>
    <col min="2" max="2" width="79.140625" style="1" customWidth="1"/>
    <col min="3" max="3" width="8.7109375" style="7" customWidth="1"/>
    <col min="4" max="4" width="18.7109375" style="60" customWidth="1"/>
    <col min="5" max="5" width="18.85546875" style="46" customWidth="1"/>
    <col min="6" max="6" width="31" style="10" customWidth="1"/>
    <col min="7" max="7" width="22.85546875" style="1" customWidth="1"/>
    <col min="8" max="8" width="17.42578125" style="1" customWidth="1"/>
    <col min="9" max="9" width="11.42578125" style="1"/>
    <col min="10" max="10" width="23.140625" style="1" customWidth="1"/>
    <col min="11" max="16384" width="11.42578125" style="1"/>
  </cols>
  <sheetData>
    <row r="1" spans="1:56" ht="21.75" customHeight="1" x14ac:dyDescent="0.25">
      <c r="A1" s="151"/>
      <c r="B1" s="151"/>
      <c r="C1" s="151"/>
      <c r="D1" s="151"/>
      <c r="E1" s="151"/>
      <c r="F1" s="151"/>
    </row>
    <row r="2" spans="1:56" ht="21.75" customHeight="1" x14ac:dyDescent="0.25">
      <c r="A2" s="152"/>
      <c r="B2" s="152"/>
      <c r="C2" s="152"/>
      <c r="D2" s="152"/>
      <c r="E2" s="152"/>
      <c r="F2" s="152"/>
    </row>
    <row r="3" spans="1:56" ht="21.75" customHeight="1" x14ac:dyDescent="0.25">
      <c r="A3" s="153" t="s">
        <v>369</v>
      </c>
      <c r="B3" s="153"/>
      <c r="C3" s="153"/>
      <c r="D3" s="153"/>
      <c r="E3" s="153"/>
      <c r="F3" s="153"/>
    </row>
    <row r="4" spans="1:56" ht="21.75" customHeight="1" x14ac:dyDescent="0.25">
      <c r="A4" s="153" t="s">
        <v>370</v>
      </c>
      <c r="B4" s="153"/>
      <c r="C4" s="153"/>
      <c r="D4" s="153"/>
      <c r="E4" s="153"/>
      <c r="F4" s="153"/>
    </row>
    <row r="5" spans="1:56" ht="21.75" customHeight="1" x14ac:dyDescent="0.25">
      <c r="A5" s="153" t="s">
        <v>371</v>
      </c>
      <c r="B5" s="153"/>
      <c r="C5" s="153"/>
      <c r="D5" s="153"/>
      <c r="E5" s="153"/>
      <c r="F5" s="153"/>
    </row>
    <row r="6" spans="1:56" ht="21.75" customHeight="1" x14ac:dyDescent="0.25">
      <c r="A6" s="148" t="s">
        <v>367</v>
      </c>
      <c r="B6" s="148"/>
      <c r="C6" s="148"/>
      <c r="D6" s="148"/>
      <c r="E6" s="148"/>
      <c r="F6" s="148"/>
    </row>
    <row r="7" spans="1:56" ht="21.75" customHeight="1" x14ac:dyDescent="0.25">
      <c r="A7" s="149" t="s">
        <v>376</v>
      </c>
      <c r="B7" s="149"/>
      <c r="C7" s="149"/>
      <c r="D7" s="149"/>
      <c r="E7" s="149"/>
      <c r="F7" s="149"/>
    </row>
    <row r="8" spans="1:56" ht="13.5" customHeight="1" x14ac:dyDescent="0.25">
      <c r="A8" s="111"/>
      <c r="B8" s="112"/>
      <c r="C8" s="113"/>
      <c r="D8" s="114"/>
      <c r="E8" s="115"/>
      <c r="F8" s="115"/>
    </row>
    <row r="9" spans="1:56" ht="31.5" customHeight="1" x14ac:dyDescent="0.25">
      <c r="A9" s="150" t="s">
        <v>368</v>
      </c>
      <c r="B9" s="150"/>
      <c r="C9" s="150"/>
      <c r="D9" s="150"/>
      <c r="E9" s="150"/>
      <c r="F9" s="150"/>
    </row>
    <row r="10" spans="1:56" s="2" customFormat="1" ht="30" customHeight="1" x14ac:dyDescent="0.2">
      <c r="A10" s="116" t="s">
        <v>2</v>
      </c>
      <c r="B10" s="117" t="s">
        <v>1</v>
      </c>
      <c r="C10" s="118" t="s">
        <v>38</v>
      </c>
      <c r="D10" s="119" t="s">
        <v>37</v>
      </c>
      <c r="E10" s="120" t="s">
        <v>3</v>
      </c>
      <c r="F10" s="121" t="s">
        <v>54</v>
      </c>
    </row>
    <row r="11" spans="1:56" s="2" customFormat="1" ht="21.75" customHeight="1" x14ac:dyDescent="0.2">
      <c r="A11" s="17"/>
      <c r="B11" s="18" t="s">
        <v>18</v>
      </c>
      <c r="C11" s="27"/>
      <c r="D11" s="50"/>
      <c r="E11" s="37"/>
      <c r="F11" s="28"/>
    </row>
    <row r="12" spans="1:56" s="21" customFormat="1" ht="21.75" customHeight="1" x14ac:dyDescent="0.2">
      <c r="A12" s="67"/>
      <c r="B12" s="68" t="s">
        <v>332</v>
      </c>
      <c r="C12" s="69"/>
      <c r="D12" s="70"/>
      <c r="E12" s="71"/>
      <c r="F12" s="7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</row>
    <row r="13" spans="1:56" s="2" customFormat="1" ht="21.75" customHeight="1" x14ac:dyDescent="0.2">
      <c r="A13" s="31">
        <f>100+1</f>
        <v>101</v>
      </c>
      <c r="B13" s="36" t="s">
        <v>377</v>
      </c>
      <c r="C13" s="20" t="s">
        <v>10</v>
      </c>
      <c r="D13" s="14">
        <v>110</v>
      </c>
      <c r="E13" s="39"/>
      <c r="F13" s="12"/>
    </row>
    <row r="14" spans="1:56" s="2" customFormat="1" ht="36.75" customHeight="1" x14ac:dyDescent="0.2">
      <c r="A14" s="103">
        <f t="shared" ref="A14:A22" si="0">A13+1</f>
        <v>102</v>
      </c>
      <c r="B14" s="79" t="s">
        <v>333</v>
      </c>
      <c r="C14" s="104" t="s">
        <v>10</v>
      </c>
      <c r="D14" s="105">
        <v>110</v>
      </c>
      <c r="E14" s="106"/>
      <c r="F14" s="107"/>
    </row>
    <row r="15" spans="1:56" s="2" customFormat="1" ht="36.75" customHeight="1" x14ac:dyDescent="0.2">
      <c r="A15" s="103">
        <f t="shared" si="0"/>
        <v>103</v>
      </c>
      <c r="B15" s="15" t="s">
        <v>134</v>
      </c>
      <c r="C15" s="104" t="s">
        <v>10</v>
      </c>
      <c r="D15" s="108">
        <v>1067</v>
      </c>
      <c r="E15" s="109"/>
      <c r="F15" s="104"/>
    </row>
    <row r="16" spans="1:56" s="21" customFormat="1" ht="35.25" customHeight="1" x14ac:dyDescent="0.2">
      <c r="A16" s="110">
        <f t="shared" si="0"/>
        <v>104</v>
      </c>
      <c r="B16" s="81" t="s">
        <v>334</v>
      </c>
      <c r="C16" s="107" t="s">
        <v>10</v>
      </c>
      <c r="D16" s="108">
        <v>15</v>
      </c>
      <c r="E16" s="106"/>
      <c r="F16" s="107"/>
    </row>
    <row r="17" spans="1:56" s="2" customFormat="1" ht="33.75" customHeight="1" x14ac:dyDescent="0.2">
      <c r="A17" s="103">
        <f t="shared" si="0"/>
        <v>105</v>
      </c>
      <c r="B17" s="15" t="s">
        <v>141</v>
      </c>
      <c r="C17" s="107" t="s">
        <v>13</v>
      </c>
      <c r="D17" s="105">
        <v>1</v>
      </c>
      <c r="E17" s="106"/>
      <c r="F17" s="107"/>
      <c r="O17"/>
    </row>
    <row r="18" spans="1:56" s="2" customFormat="1" ht="21.75" customHeight="1" x14ac:dyDescent="0.2">
      <c r="A18" s="103">
        <f t="shared" si="0"/>
        <v>106</v>
      </c>
      <c r="B18" s="15" t="s">
        <v>136</v>
      </c>
      <c r="C18" s="107" t="s">
        <v>10</v>
      </c>
      <c r="D18" s="105">
        <v>80</v>
      </c>
      <c r="E18" s="106"/>
      <c r="F18" s="107"/>
    </row>
    <row r="19" spans="1:56" s="2" customFormat="1" ht="21.75" customHeight="1" x14ac:dyDescent="0.2">
      <c r="A19" s="103">
        <f t="shared" si="0"/>
        <v>107</v>
      </c>
      <c r="B19" s="15" t="s">
        <v>153</v>
      </c>
      <c r="C19" s="107" t="s">
        <v>10</v>
      </c>
      <c r="D19" s="108">
        <v>1200</v>
      </c>
      <c r="E19" s="106"/>
      <c r="F19" s="107"/>
    </row>
    <row r="20" spans="1:56" s="2" customFormat="1" ht="21.75" customHeight="1" x14ac:dyDescent="0.2">
      <c r="A20" s="103">
        <f t="shared" si="0"/>
        <v>108</v>
      </c>
      <c r="B20" s="15" t="s">
        <v>135</v>
      </c>
      <c r="C20" s="107" t="s">
        <v>10</v>
      </c>
      <c r="D20" s="105">
        <v>100</v>
      </c>
      <c r="E20" s="109"/>
      <c r="F20" s="107"/>
    </row>
    <row r="21" spans="1:56" s="2" customFormat="1" ht="21.75" customHeight="1" x14ac:dyDescent="0.2">
      <c r="A21" s="103">
        <f t="shared" si="0"/>
        <v>109</v>
      </c>
      <c r="B21" s="15" t="s">
        <v>139</v>
      </c>
      <c r="C21" s="107" t="s">
        <v>13</v>
      </c>
      <c r="D21" s="105">
        <v>1</v>
      </c>
      <c r="E21" s="106"/>
      <c r="F21" s="107"/>
    </row>
    <row r="22" spans="1:56" s="2" customFormat="1" ht="21.75" customHeight="1" x14ac:dyDescent="0.2">
      <c r="A22" s="103">
        <f t="shared" si="0"/>
        <v>110</v>
      </c>
      <c r="B22" s="15" t="s">
        <v>140</v>
      </c>
      <c r="C22" s="107" t="s">
        <v>13</v>
      </c>
      <c r="D22" s="105">
        <v>1</v>
      </c>
      <c r="E22" s="106"/>
      <c r="F22" s="107"/>
    </row>
    <row r="23" spans="1:56" s="21" customFormat="1" ht="21.75" customHeight="1" x14ac:dyDescent="0.2">
      <c r="A23" s="67"/>
      <c r="B23" s="68" t="s">
        <v>331</v>
      </c>
      <c r="C23" s="69"/>
      <c r="D23" s="70"/>
      <c r="E23" s="71"/>
      <c r="F23" s="7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</row>
    <row r="24" spans="1:56" s="34" customFormat="1" ht="33" customHeight="1" x14ac:dyDescent="0.2">
      <c r="A24" s="14">
        <f>A22+1</f>
        <v>111</v>
      </c>
      <c r="B24" s="36" t="s">
        <v>260</v>
      </c>
      <c r="C24" s="12" t="s">
        <v>4</v>
      </c>
      <c r="D24" s="52">
        <v>150</v>
      </c>
      <c r="E24" s="39"/>
      <c r="F24" s="12"/>
    </row>
    <row r="25" spans="1:56" s="35" customFormat="1" ht="24.75" customHeight="1" x14ac:dyDescent="0.2">
      <c r="A25" s="14">
        <f>+A24+1</f>
        <v>112</v>
      </c>
      <c r="B25" s="36" t="s">
        <v>378</v>
      </c>
      <c r="C25" s="12" t="s">
        <v>0</v>
      </c>
      <c r="D25" s="52">
        <v>33</v>
      </c>
      <c r="E25" s="39"/>
      <c r="F25" s="12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</row>
    <row r="26" spans="1:56" s="2" customFormat="1" ht="36" customHeight="1" x14ac:dyDescent="0.2">
      <c r="A26" s="88">
        <f>A25+1</f>
        <v>113</v>
      </c>
      <c r="B26" s="62" t="s">
        <v>137</v>
      </c>
      <c r="C26" s="12" t="s">
        <v>4</v>
      </c>
      <c r="D26" s="23">
        <v>300</v>
      </c>
      <c r="E26" s="39"/>
      <c r="F26" s="12"/>
    </row>
    <row r="27" spans="1:56" s="2" customFormat="1" ht="21.75" customHeight="1" x14ac:dyDescent="0.2">
      <c r="A27" s="88">
        <f>A26+1</f>
        <v>114</v>
      </c>
      <c r="B27" s="62" t="s">
        <v>138</v>
      </c>
      <c r="C27" s="12" t="s">
        <v>10</v>
      </c>
      <c r="D27" s="105">
        <v>300</v>
      </c>
      <c r="E27" s="39"/>
      <c r="F27" s="12"/>
    </row>
    <row r="28" spans="1:56" s="21" customFormat="1" ht="21.75" customHeight="1" x14ac:dyDescent="0.2">
      <c r="A28" s="67"/>
      <c r="B28" s="68" t="s">
        <v>261</v>
      </c>
      <c r="C28" s="69"/>
      <c r="D28" s="70"/>
      <c r="E28" s="71"/>
      <c r="F28" s="7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</row>
    <row r="29" spans="1:56" s="34" customFormat="1" ht="33" customHeight="1" x14ac:dyDescent="0.2">
      <c r="A29" s="14">
        <f>+A27+1</f>
        <v>115</v>
      </c>
      <c r="B29" s="36" t="s">
        <v>142</v>
      </c>
      <c r="C29" s="12" t="s">
        <v>11</v>
      </c>
      <c r="D29" s="52">
        <v>250</v>
      </c>
      <c r="E29" s="39"/>
      <c r="F29" s="12"/>
    </row>
    <row r="30" spans="1:56" s="35" customFormat="1" ht="24.75" customHeight="1" x14ac:dyDescent="0.2">
      <c r="A30" s="14">
        <f>+A29+1</f>
        <v>116</v>
      </c>
      <c r="B30" s="36" t="s">
        <v>5</v>
      </c>
      <c r="C30" s="12" t="s">
        <v>11</v>
      </c>
      <c r="D30" s="52">
        <v>250</v>
      </c>
      <c r="E30" s="39"/>
      <c r="F30" s="12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</row>
    <row r="31" spans="1:56" s="35" customFormat="1" ht="24.75" customHeight="1" x14ac:dyDescent="0.2">
      <c r="A31" s="14">
        <f>+A30+1</f>
        <v>117</v>
      </c>
      <c r="B31" s="36" t="s">
        <v>7</v>
      </c>
      <c r="C31" s="12" t="s">
        <v>11</v>
      </c>
      <c r="D31" s="52">
        <v>150</v>
      </c>
      <c r="E31" s="39"/>
      <c r="F31" s="12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</row>
    <row r="32" spans="1:56" s="21" customFormat="1" ht="21.75" customHeight="1" x14ac:dyDescent="0.2">
      <c r="A32" s="67"/>
      <c r="B32" s="68" t="s">
        <v>262</v>
      </c>
      <c r="C32" s="69"/>
      <c r="D32" s="70"/>
      <c r="E32" s="71"/>
      <c r="F32" s="7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</row>
    <row r="33" spans="1:56" s="35" customFormat="1" ht="24.75" customHeight="1" x14ac:dyDescent="0.2">
      <c r="A33" s="23">
        <f>+A31+1</f>
        <v>118</v>
      </c>
      <c r="B33" s="36" t="s">
        <v>6</v>
      </c>
      <c r="C33" s="12" t="s">
        <v>11</v>
      </c>
      <c r="D33" s="52">
        <v>30</v>
      </c>
      <c r="E33" s="39"/>
      <c r="F33" s="12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</row>
    <row r="34" spans="1:56" s="35" customFormat="1" ht="24.75" customHeight="1" x14ac:dyDescent="0.2">
      <c r="A34" s="23">
        <f>+A33+1</f>
        <v>119</v>
      </c>
      <c r="B34" s="36" t="s">
        <v>15</v>
      </c>
      <c r="C34" s="12" t="s">
        <v>11</v>
      </c>
      <c r="D34" s="52">
        <v>5</v>
      </c>
      <c r="E34" s="39"/>
      <c r="F34" s="12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</row>
    <row r="35" spans="1:56" s="35" customFormat="1" ht="24.75" customHeight="1" x14ac:dyDescent="0.2">
      <c r="A35" s="23">
        <f>+A34+1</f>
        <v>120</v>
      </c>
      <c r="B35" s="36" t="s">
        <v>127</v>
      </c>
      <c r="C35" s="12" t="s">
        <v>11</v>
      </c>
      <c r="D35" s="52">
        <v>125</v>
      </c>
      <c r="E35" s="39"/>
      <c r="F35" s="12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</row>
    <row r="36" spans="1:56" s="35" customFormat="1" ht="24.75" customHeight="1" x14ac:dyDescent="0.2">
      <c r="A36" s="23">
        <f>+A35+1</f>
        <v>121</v>
      </c>
      <c r="B36" s="36" t="s">
        <v>12</v>
      </c>
      <c r="C36" s="12" t="s">
        <v>52</v>
      </c>
      <c r="D36" s="52">
        <v>12500</v>
      </c>
      <c r="E36" s="39"/>
      <c r="F36" s="12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</row>
    <row r="37" spans="1:56" s="35" customFormat="1" ht="24.75" customHeight="1" x14ac:dyDescent="0.2">
      <c r="A37" s="23">
        <f>+A36+1</f>
        <v>122</v>
      </c>
      <c r="B37" s="62" t="s">
        <v>14</v>
      </c>
      <c r="C37" s="12" t="s">
        <v>13</v>
      </c>
      <c r="D37" s="56">
        <v>1</v>
      </c>
      <c r="E37" s="39"/>
      <c r="F37" s="12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</row>
    <row r="38" spans="1:56" s="35" customFormat="1" ht="24.75" customHeight="1" x14ac:dyDescent="0.2">
      <c r="A38" s="23">
        <f>+A37+1</f>
        <v>123</v>
      </c>
      <c r="B38" s="36" t="s">
        <v>55</v>
      </c>
      <c r="C38" s="12" t="s">
        <v>10</v>
      </c>
      <c r="D38" s="52">
        <v>100</v>
      </c>
      <c r="E38" s="39"/>
      <c r="F38" s="12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</row>
    <row r="39" spans="1:56" s="21" customFormat="1" ht="21.75" customHeight="1" x14ac:dyDescent="0.2">
      <c r="A39" s="67"/>
      <c r="B39" s="68" t="s">
        <v>263</v>
      </c>
      <c r="C39" s="69"/>
      <c r="D39" s="70"/>
      <c r="E39" s="71"/>
      <c r="F39" s="71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</row>
    <row r="40" spans="1:56" s="22" customFormat="1" ht="21.75" customHeight="1" x14ac:dyDescent="0.2">
      <c r="A40" s="23"/>
      <c r="B40" s="29" t="s">
        <v>42</v>
      </c>
      <c r="C40" s="13"/>
      <c r="D40" s="51"/>
      <c r="E40" s="98"/>
      <c r="F40" s="96"/>
      <c r="G40" s="97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56" s="22" customFormat="1" ht="21.75" customHeight="1" x14ac:dyDescent="0.2">
      <c r="A41" s="23">
        <f>A38+1</f>
        <v>124</v>
      </c>
      <c r="B41" s="36" t="s">
        <v>239</v>
      </c>
      <c r="C41" s="12" t="s">
        <v>4</v>
      </c>
      <c r="D41" s="52">
        <v>5</v>
      </c>
      <c r="E41" s="39"/>
      <c r="F41" s="1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1:56" s="35" customFormat="1" ht="24.75" customHeight="1" x14ac:dyDescent="0.2">
      <c r="A42" s="23">
        <f>+A41+1</f>
        <v>125</v>
      </c>
      <c r="B42" s="36" t="s">
        <v>240</v>
      </c>
      <c r="C42" s="12" t="s">
        <v>4</v>
      </c>
      <c r="D42" s="52">
        <v>30</v>
      </c>
      <c r="E42" s="39"/>
      <c r="F42" s="12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</row>
    <row r="43" spans="1:56" s="35" customFormat="1" ht="24.75" customHeight="1" x14ac:dyDescent="0.2">
      <c r="A43" s="23">
        <f>+A42+1</f>
        <v>126</v>
      </c>
      <c r="B43" s="36" t="s">
        <v>241</v>
      </c>
      <c r="C43" s="12" t="s">
        <v>4</v>
      </c>
      <c r="D43" s="52">
        <v>150</v>
      </c>
      <c r="E43" s="39"/>
      <c r="F43" s="12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</row>
    <row r="44" spans="1:56" s="35" customFormat="1" ht="24.75" customHeight="1" x14ac:dyDescent="0.2">
      <c r="A44" s="23">
        <f>+A43+1</f>
        <v>127</v>
      </c>
      <c r="B44" s="36" t="s">
        <v>242</v>
      </c>
      <c r="C44" s="12" t="s">
        <v>4</v>
      </c>
      <c r="D44" s="52">
        <v>290</v>
      </c>
      <c r="E44" s="39"/>
      <c r="F44" s="12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</row>
    <row r="45" spans="1:56" s="22" customFormat="1" ht="21.75" customHeight="1" x14ac:dyDescent="0.2">
      <c r="A45" s="14"/>
      <c r="B45" s="29" t="s">
        <v>43</v>
      </c>
      <c r="C45" s="13"/>
      <c r="D45" s="53"/>
      <c r="E45" s="13"/>
      <c r="F45" s="1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</row>
    <row r="46" spans="1:56" s="35" customFormat="1" ht="34.5" customHeight="1" x14ac:dyDescent="0.2">
      <c r="A46" s="23">
        <f>+A44+1</f>
        <v>128</v>
      </c>
      <c r="B46" s="36" t="s">
        <v>221</v>
      </c>
      <c r="C46" s="12" t="s">
        <v>0</v>
      </c>
      <c r="D46" s="52">
        <v>2</v>
      </c>
      <c r="E46" s="39"/>
      <c r="F46" s="12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</row>
    <row r="47" spans="1:56" s="35" customFormat="1" ht="34.5" customHeight="1" x14ac:dyDescent="0.2">
      <c r="A47" s="23">
        <f t="shared" ref="A47:A55" si="1">+A46+1</f>
        <v>129</v>
      </c>
      <c r="B47" s="36" t="s">
        <v>335</v>
      </c>
      <c r="C47" s="12" t="s">
        <v>0</v>
      </c>
      <c r="D47" s="52">
        <v>2</v>
      </c>
      <c r="E47" s="39"/>
      <c r="F47" s="12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</row>
    <row r="48" spans="1:56" s="35" customFormat="1" ht="34.5" customHeight="1" x14ac:dyDescent="0.2">
      <c r="A48" s="23">
        <f t="shared" si="1"/>
        <v>130</v>
      </c>
      <c r="B48" s="36" t="s">
        <v>336</v>
      </c>
      <c r="C48" s="12" t="s">
        <v>0</v>
      </c>
      <c r="D48" s="52">
        <v>2</v>
      </c>
      <c r="E48" s="39"/>
      <c r="F48" s="12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</row>
    <row r="49" spans="1:56" s="35" customFormat="1" ht="34.5" customHeight="1" x14ac:dyDescent="0.2">
      <c r="A49" s="23">
        <f t="shared" si="1"/>
        <v>131</v>
      </c>
      <c r="B49" s="36" t="s">
        <v>337</v>
      </c>
      <c r="C49" s="12" t="s">
        <v>0</v>
      </c>
      <c r="D49" s="52">
        <v>4</v>
      </c>
      <c r="E49" s="39"/>
      <c r="F49" s="12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</row>
    <row r="50" spans="1:56" s="35" customFormat="1" ht="34.5" customHeight="1" x14ac:dyDescent="0.2">
      <c r="A50" s="23">
        <f t="shared" si="1"/>
        <v>132</v>
      </c>
      <c r="B50" s="36" t="s">
        <v>338</v>
      </c>
      <c r="C50" s="12" t="s">
        <v>0</v>
      </c>
      <c r="D50" s="52">
        <v>33</v>
      </c>
      <c r="E50" s="39"/>
      <c r="F50" s="12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</row>
    <row r="51" spans="1:56" s="35" customFormat="1" ht="34.5" customHeight="1" x14ac:dyDescent="0.2">
      <c r="A51" s="23">
        <f t="shared" si="1"/>
        <v>133</v>
      </c>
      <c r="B51" s="36" t="s">
        <v>339</v>
      </c>
      <c r="C51" s="12" t="s">
        <v>0</v>
      </c>
      <c r="D51" s="52">
        <v>35</v>
      </c>
      <c r="E51" s="39"/>
      <c r="F51" s="12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</row>
    <row r="52" spans="1:56" s="35" customFormat="1" ht="24.75" customHeight="1" x14ac:dyDescent="0.2">
      <c r="A52" s="23">
        <f t="shared" si="1"/>
        <v>134</v>
      </c>
      <c r="B52" s="36" t="s">
        <v>125</v>
      </c>
      <c r="C52" s="12" t="s">
        <v>0</v>
      </c>
      <c r="D52" s="52">
        <v>11</v>
      </c>
      <c r="E52" s="39"/>
      <c r="F52" s="12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</row>
    <row r="53" spans="1:56" s="35" customFormat="1" ht="24.75" customHeight="1" x14ac:dyDescent="0.2">
      <c r="A53" s="23">
        <f t="shared" si="1"/>
        <v>135</v>
      </c>
      <c r="B53" s="36" t="s">
        <v>222</v>
      </c>
      <c r="C53" s="12" t="s">
        <v>4</v>
      </c>
      <c r="D53" s="52">
        <v>10</v>
      </c>
      <c r="E53" s="39"/>
      <c r="F53" s="12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</row>
    <row r="54" spans="1:56" s="35" customFormat="1" ht="24.75" customHeight="1" x14ac:dyDescent="0.2">
      <c r="A54" s="23">
        <f t="shared" si="1"/>
        <v>136</v>
      </c>
      <c r="B54" s="36" t="s">
        <v>105</v>
      </c>
      <c r="C54" s="12" t="s">
        <v>4</v>
      </c>
      <c r="D54" s="52">
        <v>30</v>
      </c>
      <c r="E54" s="39"/>
      <c r="F54" s="12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</row>
    <row r="55" spans="1:56" s="21" customFormat="1" ht="24.75" customHeight="1" x14ac:dyDescent="0.2">
      <c r="A55" s="23">
        <f t="shared" si="1"/>
        <v>137</v>
      </c>
      <c r="B55" s="36" t="s">
        <v>327</v>
      </c>
      <c r="C55" s="12" t="s">
        <v>13</v>
      </c>
      <c r="D55" s="52">
        <v>2</v>
      </c>
      <c r="E55" s="39"/>
      <c r="F55" s="1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</row>
    <row r="56" spans="1:56" s="21" customFormat="1" ht="21.75" customHeight="1" x14ac:dyDescent="0.2">
      <c r="A56" s="67"/>
      <c r="B56" s="68" t="s">
        <v>264</v>
      </c>
      <c r="C56" s="69"/>
      <c r="D56" s="70"/>
      <c r="E56" s="71"/>
      <c r="F56" s="7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</row>
    <row r="57" spans="1:56" s="35" customFormat="1" ht="24.75" customHeight="1" x14ac:dyDescent="0.2">
      <c r="A57" s="23">
        <f>+A55+1</f>
        <v>138</v>
      </c>
      <c r="B57" s="36" t="s">
        <v>56</v>
      </c>
      <c r="C57" s="12" t="s">
        <v>10</v>
      </c>
      <c r="D57" s="52">
        <v>850</v>
      </c>
      <c r="E57" s="40"/>
      <c r="F57" s="12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</row>
    <row r="58" spans="1:56" s="35" customFormat="1" ht="24.75" customHeight="1" x14ac:dyDescent="0.2">
      <c r="A58" s="23">
        <f>+A57+1</f>
        <v>139</v>
      </c>
      <c r="B58" s="36" t="s">
        <v>57</v>
      </c>
      <c r="C58" s="12" t="s">
        <v>10</v>
      </c>
      <c r="D58" s="52">
        <v>580</v>
      </c>
      <c r="E58" s="40"/>
      <c r="F58" s="12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</row>
    <row r="59" spans="1:56" s="35" customFormat="1" ht="24.75" customHeight="1" x14ac:dyDescent="0.2">
      <c r="A59" s="23">
        <f>+A58+1</f>
        <v>140</v>
      </c>
      <c r="B59" s="61" t="s">
        <v>160</v>
      </c>
      <c r="C59" s="12" t="s">
        <v>10</v>
      </c>
      <c r="D59" s="52">
        <v>280</v>
      </c>
      <c r="E59" s="40"/>
      <c r="F59" s="12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</row>
    <row r="60" spans="1:56" s="35" customFormat="1" ht="24.75" customHeight="1" x14ac:dyDescent="0.2">
      <c r="A60" s="23">
        <f>+A59+1</f>
        <v>141</v>
      </c>
      <c r="B60" s="61" t="s">
        <v>340</v>
      </c>
      <c r="C60" s="12" t="s">
        <v>10</v>
      </c>
      <c r="D60" s="52">
        <v>17</v>
      </c>
      <c r="E60" s="40"/>
      <c r="F60" s="12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</row>
    <row r="61" spans="1:56" s="21" customFormat="1" ht="21.75" customHeight="1" x14ac:dyDescent="0.2">
      <c r="A61" s="67"/>
      <c r="B61" s="68" t="s">
        <v>265</v>
      </c>
      <c r="C61" s="69"/>
      <c r="D61" s="70"/>
      <c r="E61" s="71"/>
      <c r="F61" s="7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</row>
    <row r="62" spans="1:56" s="35" customFormat="1" ht="24.75" customHeight="1" x14ac:dyDescent="0.2">
      <c r="A62" s="23">
        <f>A60+1</f>
        <v>142</v>
      </c>
      <c r="B62" s="36" t="s">
        <v>128</v>
      </c>
      <c r="C62" s="12" t="s">
        <v>11</v>
      </c>
      <c r="D62" s="52">
        <v>335</v>
      </c>
      <c r="E62" s="39"/>
      <c r="F62" s="12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</row>
    <row r="63" spans="1:56" s="35" customFormat="1" ht="24.75" customHeight="1" x14ac:dyDescent="0.2">
      <c r="A63" s="23">
        <f>+A62+1</f>
        <v>143</v>
      </c>
      <c r="B63" s="36" t="s">
        <v>108</v>
      </c>
      <c r="C63" s="12" t="s">
        <v>52</v>
      </c>
      <c r="D63" s="52">
        <f>+D62*130</f>
        <v>43550</v>
      </c>
      <c r="E63" s="39"/>
      <c r="F63" s="12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</row>
    <row r="64" spans="1:56" s="35" customFormat="1" ht="40.5" customHeight="1" x14ac:dyDescent="0.2">
      <c r="A64" s="23">
        <f>+A63+1</f>
        <v>144</v>
      </c>
      <c r="B64" s="36" t="s">
        <v>341</v>
      </c>
      <c r="C64" s="12" t="s">
        <v>10</v>
      </c>
      <c r="D64" s="52">
        <v>130</v>
      </c>
      <c r="E64" s="39"/>
      <c r="F64" s="12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</row>
    <row r="65" spans="1:56" s="35" customFormat="1" ht="32.25" customHeight="1" x14ac:dyDescent="0.2">
      <c r="A65" s="23">
        <f>+A64+1</f>
        <v>145</v>
      </c>
      <c r="B65" s="36" t="s">
        <v>342</v>
      </c>
      <c r="C65" s="12" t="s">
        <v>10</v>
      </c>
      <c r="D65" s="52">
        <v>320</v>
      </c>
      <c r="E65" s="39"/>
      <c r="F65" s="12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</row>
    <row r="66" spans="1:56" s="35" customFormat="1" ht="49.5" customHeight="1" x14ac:dyDescent="0.2">
      <c r="A66" s="23">
        <f>A65+1</f>
        <v>146</v>
      </c>
      <c r="B66" s="62" t="s">
        <v>361</v>
      </c>
      <c r="C66" s="12" t="s">
        <v>10</v>
      </c>
      <c r="D66" s="52">
        <v>790</v>
      </c>
      <c r="E66" s="39"/>
      <c r="F66" s="12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</row>
    <row r="67" spans="1:56" s="35" customFormat="1" ht="38.25" customHeight="1" x14ac:dyDescent="0.2">
      <c r="A67" s="23">
        <f>+A66+1</f>
        <v>147</v>
      </c>
      <c r="B67" s="36" t="s">
        <v>129</v>
      </c>
      <c r="C67" s="12" t="s">
        <v>10</v>
      </c>
      <c r="D67" s="52">
        <v>241</v>
      </c>
      <c r="E67" s="40"/>
      <c r="F67" s="12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</row>
    <row r="68" spans="1:56" s="21" customFormat="1" ht="21.75" customHeight="1" x14ac:dyDescent="0.2">
      <c r="A68" s="67"/>
      <c r="B68" s="68" t="s">
        <v>266</v>
      </c>
      <c r="C68" s="69"/>
      <c r="D68" s="70"/>
      <c r="E68" s="71"/>
      <c r="F68" s="7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</row>
    <row r="69" spans="1:56" s="35" customFormat="1" ht="35.25" customHeight="1" x14ac:dyDescent="0.2">
      <c r="A69" s="23">
        <f>+A67+1</f>
        <v>148</v>
      </c>
      <c r="B69" s="62" t="s">
        <v>343</v>
      </c>
      <c r="C69" s="12" t="s">
        <v>10</v>
      </c>
      <c r="D69" s="56">
        <v>1430</v>
      </c>
      <c r="E69" s="39"/>
      <c r="F69" s="12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</row>
    <row r="70" spans="1:56" s="35" customFormat="1" ht="24.75" customHeight="1" x14ac:dyDescent="0.2">
      <c r="A70" s="23">
        <f>+A69+1</f>
        <v>149</v>
      </c>
      <c r="B70" s="36" t="s">
        <v>344</v>
      </c>
      <c r="C70" s="12" t="s">
        <v>10</v>
      </c>
      <c r="D70" s="52">
        <v>130</v>
      </c>
      <c r="E70" s="39"/>
      <c r="F70" s="12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</row>
    <row r="71" spans="1:56" s="35" customFormat="1" ht="24.75" customHeight="1" x14ac:dyDescent="0.2">
      <c r="A71" s="23">
        <f>+A70+1</f>
        <v>150</v>
      </c>
      <c r="B71" s="36" t="s">
        <v>62</v>
      </c>
      <c r="C71" s="12" t="s">
        <v>10</v>
      </c>
      <c r="D71" s="52">
        <v>900</v>
      </c>
      <c r="E71" s="39"/>
      <c r="F71" s="12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</row>
    <row r="72" spans="1:56" s="21" customFormat="1" ht="21.75" customHeight="1" x14ac:dyDescent="0.2">
      <c r="A72" s="67"/>
      <c r="B72" s="68" t="s">
        <v>267</v>
      </c>
      <c r="C72" s="69"/>
      <c r="D72" s="70"/>
      <c r="E72" s="71"/>
      <c r="F72" s="7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</row>
    <row r="73" spans="1:56" s="35" customFormat="1" ht="24.75" customHeight="1" x14ac:dyDescent="0.2">
      <c r="A73" s="23">
        <f>+A71+1</f>
        <v>151</v>
      </c>
      <c r="B73" s="36" t="s">
        <v>9</v>
      </c>
      <c r="C73" s="12" t="s">
        <v>10</v>
      </c>
      <c r="D73" s="56">
        <v>2950</v>
      </c>
      <c r="E73" s="39"/>
      <c r="F73" s="12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</row>
    <row r="74" spans="1:56" s="35" customFormat="1" ht="35.25" customHeight="1" x14ac:dyDescent="0.2">
      <c r="A74" s="23">
        <f>+A73+1</f>
        <v>152</v>
      </c>
      <c r="B74" s="36" t="s">
        <v>16</v>
      </c>
      <c r="C74" s="12" t="s">
        <v>10</v>
      </c>
      <c r="D74" s="56">
        <v>3520</v>
      </c>
      <c r="E74" s="39"/>
      <c r="F74" s="12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</row>
    <row r="75" spans="1:56" s="21" customFormat="1" ht="21.75" customHeight="1" x14ac:dyDescent="0.2">
      <c r="A75" s="67"/>
      <c r="B75" s="68" t="s">
        <v>268</v>
      </c>
      <c r="C75" s="69"/>
      <c r="D75" s="70"/>
      <c r="E75" s="71"/>
      <c r="F75" s="7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</row>
    <row r="76" spans="1:56" s="35" customFormat="1" ht="24.75" customHeight="1" x14ac:dyDescent="0.2">
      <c r="A76" s="23">
        <f>+A74+1</f>
        <v>153</v>
      </c>
      <c r="B76" s="36" t="s">
        <v>32</v>
      </c>
      <c r="C76" s="12" t="s">
        <v>4</v>
      </c>
      <c r="D76" s="52">
        <v>395</v>
      </c>
      <c r="E76" s="39"/>
      <c r="F76" s="12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</row>
    <row r="77" spans="1:56" s="35" customFormat="1" ht="24.75" customHeight="1" x14ac:dyDescent="0.2">
      <c r="A77" s="23">
        <f>A76+1</f>
        <v>154</v>
      </c>
      <c r="B77" s="62" t="s">
        <v>300</v>
      </c>
      <c r="C77" s="12" t="s">
        <v>10</v>
      </c>
      <c r="D77" s="52">
        <v>15</v>
      </c>
      <c r="E77" s="39"/>
      <c r="F77" s="12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</row>
    <row r="78" spans="1:56" s="35" customFormat="1" ht="24.75" customHeight="1" x14ac:dyDescent="0.2">
      <c r="A78" s="23">
        <f t="shared" ref="A78:A80" si="2">A77+1</f>
        <v>155</v>
      </c>
      <c r="B78" s="36" t="s">
        <v>8</v>
      </c>
      <c r="C78" s="12" t="s">
        <v>4</v>
      </c>
      <c r="D78" s="52">
        <v>198</v>
      </c>
      <c r="E78" s="39"/>
      <c r="F78" s="12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</row>
    <row r="79" spans="1:56" s="35" customFormat="1" ht="24.75" customHeight="1" x14ac:dyDescent="0.2">
      <c r="A79" s="23">
        <f t="shared" si="2"/>
        <v>156</v>
      </c>
      <c r="B79" s="36" t="s">
        <v>299</v>
      </c>
      <c r="C79" s="12" t="s">
        <v>10</v>
      </c>
      <c r="D79" s="52">
        <v>5</v>
      </c>
      <c r="E79" s="39"/>
      <c r="F79" s="12"/>
      <c r="G79" s="2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</row>
    <row r="80" spans="1:56" s="35" customFormat="1" ht="24.75" customHeight="1" x14ac:dyDescent="0.2">
      <c r="A80" s="23">
        <f t="shared" si="2"/>
        <v>157</v>
      </c>
      <c r="B80" s="62" t="s">
        <v>59</v>
      </c>
      <c r="C80" s="12" t="s">
        <v>4</v>
      </c>
      <c r="D80" s="52">
        <v>90</v>
      </c>
      <c r="E80" s="40"/>
      <c r="F80" s="12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</row>
    <row r="81" spans="1:56" s="35" customFormat="1" ht="24.75" customHeight="1" thickBot="1" x14ac:dyDescent="0.25">
      <c r="A81" s="23">
        <f>A80+1</f>
        <v>158</v>
      </c>
      <c r="B81" s="62" t="s">
        <v>364</v>
      </c>
      <c r="C81" s="12" t="s">
        <v>0</v>
      </c>
      <c r="D81" s="52">
        <v>12</v>
      </c>
      <c r="E81" s="40"/>
      <c r="F81" s="12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</row>
    <row r="82" spans="1:56" s="34" customFormat="1" ht="27.75" customHeight="1" thickBot="1" x14ac:dyDescent="0.25">
      <c r="A82" s="129" t="s">
        <v>17</v>
      </c>
      <c r="B82" s="129"/>
      <c r="C82" s="16"/>
      <c r="D82" s="54"/>
      <c r="E82" s="41"/>
      <c r="F82" s="48"/>
    </row>
    <row r="83" spans="1:56" s="34" customFormat="1" ht="27.75" customHeight="1" x14ac:dyDescent="0.2">
      <c r="A83" s="17"/>
      <c r="B83" s="18" t="s">
        <v>19</v>
      </c>
      <c r="C83" s="19"/>
      <c r="D83" s="55"/>
      <c r="E83" s="42"/>
      <c r="F83" s="49"/>
    </row>
    <row r="84" spans="1:56" s="21" customFormat="1" ht="21.75" customHeight="1" x14ac:dyDescent="0.2">
      <c r="A84" s="23"/>
      <c r="B84" s="29" t="s">
        <v>45</v>
      </c>
      <c r="C84" s="13"/>
      <c r="D84" s="51"/>
      <c r="E84" s="38"/>
      <c r="F84" s="1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 s="35" customFormat="1" ht="24.75" customHeight="1" x14ac:dyDescent="0.2">
      <c r="A85" s="23">
        <v>201</v>
      </c>
      <c r="B85" s="36" t="s">
        <v>26</v>
      </c>
      <c r="C85" s="12" t="s">
        <v>10</v>
      </c>
      <c r="D85" s="52">
        <v>2560</v>
      </c>
      <c r="E85" s="39"/>
      <c r="F85" s="12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</row>
    <row r="86" spans="1:56" s="35" customFormat="1" ht="24.75" customHeight="1" x14ac:dyDescent="0.2">
      <c r="A86" s="23">
        <f>+A85+1</f>
        <v>202</v>
      </c>
      <c r="B86" s="36" t="s">
        <v>27</v>
      </c>
      <c r="C86" s="12" t="s">
        <v>10</v>
      </c>
      <c r="D86" s="52">
        <v>2560</v>
      </c>
      <c r="E86" s="39"/>
      <c r="F86" s="12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</row>
    <row r="87" spans="1:56" s="35" customFormat="1" ht="24.75" customHeight="1" x14ac:dyDescent="0.2">
      <c r="A87" s="23">
        <f>+A86+1</f>
        <v>203</v>
      </c>
      <c r="B87" s="36" t="s">
        <v>28</v>
      </c>
      <c r="C87" s="12" t="s">
        <v>4</v>
      </c>
      <c r="D87" s="52">
        <v>650</v>
      </c>
      <c r="E87" s="39"/>
      <c r="F87" s="12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</row>
    <row r="88" spans="1:56" s="21" customFormat="1" ht="21.75" customHeight="1" x14ac:dyDescent="0.2">
      <c r="A88" s="23"/>
      <c r="B88" s="29" t="s">
        <v>44</v>
      </c>
      <c r="C88" s="13"/>
      <c r="D88" s="52"/>
      <c r="E88" s="38"/>
      <c r="F88" s="12"/>
      <c r="G88" s="34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 s="35" customFormat="1" ht="24.75" customHeight="1" x14ac:dyDescent="0.2">
      <c r="A89" s="23">
        <f>+A87+1</f>
        <v>204</v>
      </c>
      <c r="B89" s="36" t="s">
        <v>345</v>
      </c>
      <c r="C89" s="12" t="s">
        <v>10</v>
      </c>
      <c r="D89" s="52">
        <v>2560</v>
      </c>
      <c r="E89" s="39"/>
      <c r="F89" s="12"/>
      <c r="G89" s="99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</row>
    <row r="90" spans="1:56" s="35" customFormat="1" ht="24.75" customHeight="1" x14ac:dyDescent="0.2">
      <c r="A90" s="23">
        <f>+A89+1</f>
        <v>205</v>
      </c>
      <c r="B90" s="62" t="s">
        <v>29</v>
      </c>
      <c r="C90" s="12" t="s">
        <v>10</v>
      </c>
      <c r="D90" s="52">
        <v>130</v>
      </c>
      <c r="E90" s="39"/>
      <c r="F90" s="12"/>
      <c r="G90" s="99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</row>
    <row r="91" spans="1:56" s="35" customFormat="1" ht="24.75" customHeight="1" x14ac:dyDescent="0.2">
      <c r="A91" s="23">
        <f>+A90+1</f>
        <v>206</v>
      </c>
      <c r="B91" s="62" t="s">
        <v>372</v>
      </c>
      <c r="C91" s="12" t="s">
        <v>10</v>
      </c>
      <c r="D91" s="52">
        <v>200</v>
      </c>
      <c r="E91" s="39"/>
      <c r="F91" s="12"/>
      <c r="G91" s="99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</row>
    <row r="92" spans="1:56" s="35" customFormat="1" ht="24.75" customHeight="1" x14ac:dyDescent="0.2">
      <c r="A92" s="23">
        <f>+A91+1</f>
        <v>207</v>
      </c>
      <c r="B92" s="36" t="s">
        <v>30</v>
      </c>
      <c r="C92" s="12" t="s">
        <v>4</v>
      </c>
      <c r="D92" s="52">
        <v>650</v>
      </c>
      <c r="E92" s="39"/>
      <c r="F92" s="12"/>
      <c r="G92" s="99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</row>
    <row r="93" spans="1:56" s="21" customFormat="1" ht="21.75" customHeight="1" x14ac:dyDescent="0.2">
      <c r="A93" s="23"/>
      <c r="B93" s="29" t="s">
        <v>46</v>
      </c>
      <c r="C93" s="13"/>
      <c r="D93" s="52"/>
      <c r="E93" s="38"/>
      <c r="F93" s="12"/>
      <c r="G93" s="99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 s="35" customFormat="1" ht="24.75" customHeight="1" x14ac:dyDescent="0.2">
      <c r="A94" s="23">
        <f>+A92+1</f>
        <v>208</v>
      </c>
      <c r="B94" s="36" t="s">
        <v>61</v>
      </c>
      <c r="C94" s="12" t="s">
        <v>10</v>
      </c>
      <c r="D94" s="52">
        <v>2560</v>
      </c>
      <c r="E94" s="39"/>
      <c r="F94" s="12"/>
      <c r="G94" s="99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</row>
    <row r="95" spans="1:56" s="35" customFormat="1" ht="35.25" customHeight="1" thickBot="1" x14ac:dyDescent="0.25">
      <c r="A95" s="23">
        <f>+A94+1</f>
        <v>209</v>
      </c>
      <c r="B95" s="36" t="s">
        <v>31</v>
      </c>
      <c r="C95" s="12" t="s">
        <v>4</v>
      </c>
      <c r="D95" s="52">
        <v>650</v>
      </c>
      <c r="E95" s="39"/>
      <c r="F95" s="12"/>
      <c r="G95" s="99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</row>
    <row r="96" spans="1:56" s="34" customFormat="1" ht="27.75" customHeight="1" thickBot="1" x14ac:dyDescent="0.25">
      <c r="A96" s="129" t="s">
        <v>20</v>
      </c>
      <c r="B96" s="129"/>
      <c r="C96" s="16"/>
      <c r="D96" s="54"/>
      <c r="E96" s="43"/>
      <c r="F96" s="48"/>
      <c r="G96" s="99"/>
    </row>
    <row r="97" spans="1:56" s="34" customFormat="1" ht="27.75" customHeight="1" x14ac:dyDescent="0.2">
      <c r="A97" s="17"/>
      <c r="B97" s="18" t="s">
        <v>36</v>
      </c>
      <c r="C97" s="19"/>
      <c r="D97" s="55"/>
      <c r="E97" s="44"/>
      <c r="F97" s="49"/>
      <c r="G97" s="99"/>
    </row>
    <row r="98" spans="1:56" s="35" customFormat="1" ht="33" customHeight="1" x14ac:dyDescent="0.2">
      <c r="A98" s="23">
        <v>301</v>
      </c>
      <c r="B98" s="62" t="s">
        <v>346</v>
      </c>
      <c r="C98" s="12" t="s">
        <v>301</v>
      </c>
      <c r="D98" s="52">
        <v>240</v>
      </c>
      <c r="E98" s="40"/>
      <c r="F98" s="12"/>
      <c r="G98" s="99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</row>
    <row r="99" spans="1:56" s="35" customFormat="1" ht="24.75" customHeight="1" x14ac:dyDescent="0.2">
      <c r="A99" s="23">
        <f>+A98+1</f>
        <v>302</v>
      </c>
      <c r="B99" s="62" t="s">
        <v>305</v>
      </c>
      <c r="C99" s="12" t="s">
        <v>301</v>
      </c>
      <c r="D99" s="52">
        <v>580</v>
      </c>
      <c r="E99" s="40"/>
      <c r="F99" s="12"/>
      <c r="G99" s="99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</row>
    <row r="100" spans="1:56" s="35" customFormat="1" ht="24.75" customHeight="1" x14ac:dyDescent="0.2">
      <c r="A100" s="23">
        <f t="shared" ref="A100:A108" si="3">+A99+1</f>
        <v>303</v>
      </c>
      <c r="B100" s="62" t="s">
        <v>347</v>
      </c>
      <c r="C100" s="12" t="s">
        <v>4</v>
      </c>
      <c r="D100" s="52">
        <v>320</v>
      </c>
      <c r="E100" s="40"/>
      <c r="F100" s="12"/>
      <c r="G100" s="99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</row>
    <row r="101" spans="1:56" s="35" customFormat="1" ht="24.75" customHeight="1" x14ac:dyDescent="0.2">
      <c r="A101" s="23">
        <f>+A100+1</f>
        <v>304</v>
      </c>
      <c r="B101" s="62" t="s">
        <v>348</v>
      </c>
      <c r="C101" s="12" t="s">
        <v>301</v>
      </c>
      <c r="D101" s="52">
        <v>100</v>
      </c>
      <c r="E101" s="40"/>
      <c r="F101" s="12"/>
      <c r="G101" s="2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</row>
    <row r="102" spans="1:56" s="35" customFormat="1" ht="24.75" customHeight="1" x14ac:dyDescent="0.2">
      <c r="A102" s="23">
        <f t="shared" si="3"/>
        <v>305</v>
      </c>
      <c r="B102" s="62" t="s">
        <v>349</v>
      </c>
      <c r="C102" s="12" t="s">
        <v>301</v>
      </c>
      <c r="D102" s="52">
        <v>95</v>
      </c>
      <c r="E102" s="40"/>
      <c r="F102" s="12"/>
      <c r="G102" s="2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</row>
    <row r="103" spans="1:56" s="35" customFormat="1" ht="24.75" customHeight="1" x14ac:dyDescent="0.2">
      <c r="A103" s="23">
        <f t="shared" si="3"/>
        <v>306</v>
      </c>
      <c r="B103" s="62" t="s">
        <v>306</v>
      </c>
      <c r="C103" s="12" t="s">
        <v>301</v>
      </c>
      <c r="D103" s="52">
        <v>590</v>
      </c>
      <c r="E103" s="40"/>
      <c r="F103" s="12"/>
      <c r="G103" s="2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</row>
    <row r="104" spans="1:56" s="35" customFormat="1" ht="24.75" customHeight="1" x14ac:dyDescent="0.2">
      <c r="A104" s="23">
        <f t="shared" si="3"/>
        <v>307</v>
      </c>
      <c r="B104" s="62" t="s">
        <v>307</v>
      </c>
      <c r="C104" s="12" t="s">
        <v>4</v>
      </c>
      <c r="D104" s="52">
        <v>490</v>
      </c>
      <c r="E104" s="40"/>
      <c r="F104" s="12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</row>
    <row r="105" spans="1:56" s="35" customFormat="1" ht="24.75" customHeight="1" x14ac:dyDescent="0.2">
      <c r="A105" s="23">
        <f t="shared" si="3"/>
        <v>308</v>
      </c>
      <c r="B105" s="62" t="s">
        <v>350</v>
      </c>
      <c r="C105" s="12" t="s">
        <v>4</v>
      </c>
      <c r="D105" s="52">
        <v>210</v>
      </c>
      <c r="E105" s="40"/>
      <c r="F105" s="12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</row>
    <row r="106" spans="1:56" s="35" customFormat="1" ht="24.75" customHeight="1" x14ac:dyDescent="0.2">
      <c r="A106" s="23">
        <f t="shared" si="3"/>
        <v>309</v>
      </c>
      <c r="B106" s="62" t="s">
        <v>304</v>
      </c>
      <c r="C106" s="12" t="s">
        <v>301</v>
      </c>
      <c r="D106" s="52">
        <v>804</v>
      </c>
      <c r="E106" s="40"/>
      <c r="F106" s="12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</row>
    <row r="107" spans="1:56" s="35" customFormat="1" ht="24.75" customHeight="1" x14ac:dyDescent="0.2">
      <c r="A107" s="23">
        <f t="shared" si="3"/>
        <v>310</v>
      </c>
      <c r="B107" s="62" t="s">
        <v>308</v>
      </c>
      <c r="C107" s="12" t="s">
        <v>301</v>
      </c>
      <c r="D107" s="52">
        <v>230</v>
      </c>
      <c r="E107" s="40"/>
      <c r="F107" s="12"/>
      <c r="G107" s="99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</row>
    <row r="108" spans="1:56" s="35" customFormat="1" ht="24.75" customHeight="1" thickBot="1" x14ac:dyDescent="0.25">
      <c r="A108" s="23">
        <f t="shared" si="3"/>
        <v>311</v>
      </c>
      <c r="B108" s="62" t="s">
        <v>309</v>
      </c>
      <c r="C108" s="12" t="s">
        <v>301</v>
      </c>
      <c r="D108" s="52">
        <v>360</v>
      </c>
      <c r="E108" s="40"/>
      <c r="F108" s="12"/>
      <c r="G108" s="2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</row>
    <row r="109" spans="1:56" s="2" customFormat="1" ht="21.75" customHeight="1" thickBot="1" x14ac:dyDescent="0.25">
      <c r="A109" s="129" t="s">
        <v>23</v>
      </c>
      <c r="B109" s="129"/>
      <c r="C109" s="16"/>
      <c r="D109" s="54"/>
      <c r="E109" s="43"/>
      <c r="F109" s="48"/>
      <c r="G109" s="99"/>
    </row>
    <row r="110" spans="1:56" s="2" customFormat="1" ht="21.75" customHeight="1" x14ac:dyDescent="0.2">
      <c r="A110" s="17"/>
      <c r="B110" s="18" t="s">
        <v>60</v>
      </c>
      <c r="C110" s="19"/>
      <c r="D110" s="55"/>
      <c r="E110" s="44"/>
      <c r="F110" s="49"/>
      <c r="G110" s="99"/>
    </row>
    <row r="111" spans="1:56" s="21" customFormat="1" ht="21.75" customHeight="1" x14ac:dyDescent="0.2">
      <c r="A111" s="23"/>
      <c r="B111" s="29" t="s">
        <v>132</v>
      </c>
      <c r="C111" s="13"/>
      <c r="D111" s="51"/>
      <c r="E111" s="38"/>
      <c r="F111" s="12"/>
      <c r="G111" s="99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</row>
    <row r="112" spans="1:56" s="35" customFormat="1" ht="24.75" customHeight="1" x14ac:dyDescent="0.2">
      <c r="A112" s="23">
        <v>401</v>
      </c>
      <c r="B112" s="62" t="s">
        <v>311</v>
      </c>
      <c r="C112" s="12" t="s">
        <v>301</v>
      </c>
      <c r="D112" s="52">
        <v>15</v>
      </c>
      <c r="E112" s="40"/>
      <c r="F112" s="12"/>
      <c r="G112" s="99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</row>
    <row r="113" spans="1:56" s="21" customFormat="1" ht="21.75" customHeight="1" x14ac:dyDescent="0.2">
      <c r="A113" s="23"/>
      <c r="B113" s="29" t="s">
        <v>310</v>
      </c>
      <c r="C113" s="13"/>
      <c r="D113" s="51"/>
      <c r="E113" s="38"/>
      <c r="F113" s="1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</row>
    <row r="114" spans="1:56" s="35" customFormat="1" ht="24.75" customHeight="1" x14ac:dyDescent="0.2">
      <c r="A114" s="23">
        <f>+A112+1</f>
        <v>402</v>
      </c>
      <c r="B114" s="62" t="s">
        <v>312</v>
      </c>
      <c r="C114" s="12" t="s">
        <v>301</v>
      </c>
      <c r="D114" s="52">
        <v>100</v>
      </c>
      <c r="E114" s="40"/>
      <c r="F114" s="12"/>
      <c r="G114" s="99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</row>
    <row r="115" spans="1:56" s="35" customFormat="1" ht="39.75" customHeight="1" x14ac:dyDescent="0.2">
      <c r="A115" s="23">
        <f>+A114+1</f>
        <v>403</v>
      </c>
      <c r="B115" s="62" t="s">
        <v>313</v>
      </c>
      <c r="C115" s="12" t="s">
        <v>301</v>
      </c>
      <c r="D115" s="52">
        <v>60</v>
      </c>
      <c r="E115" s="40"/>
      <c r="F115" s="12"/>
      <c r="G115" s="99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</row>
    <row r="116" spans="1:56" s="35" customFormat="1" ht="24.75" customHeight="1" x14ac:dyDescent="0.2">
      <c r="A116" s="23">
        <f>+A115+1</f>
        <v>404</v>
      </c>
      <c r="B116" s="62" t="s">
        <v>314</v>
      </c>
      <c r="C116" s="12" t="s">
        <v>301</v>
      </c>
      <c r="D116" s="52">
        <v>330</v>
      </c>
      <c r="E116" s="40"/>
      <c r="F116" s="12"/>
      <c r="G116" s="99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</row>
    <row r="117" spans="1:56" s="35" customFormat="1" ht="24.75" customHeight="1" x14ac:dyDescent="0.2">
      <c r="A117" s="23">
        <f>+A116+1</f>
        <v>405</v>
      </c>
      <c r="B117" s="62" t="s">
        <v>351</v>
      </c>
      <c r="C117" s="12" t="s">
        <v>301</v>
      </c>
      <c r="D117" s="52">
        <v>200</v>
      </c>
      <c r="E117" s="40"/>
      <c r="F117" s="12"/>
      <c r="G117" s="2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</row>
    <row r="118" spans="1:56" s="35" customFormat="1" ht="24.75" customHeight="1" x14ac:dyDescent="0.2">
      <c r="A118" s="23">
        <f>+A117+1</f>
        <v>406</v>
      </c>
      <c r="B118" s="62" t="s">
        <v>315</v>
      </c>
      <c r="C118" s="12" t="s">
        <v>301</v>
      </c>
      <c r="D118" s="52">
        <v>200</v>
      </c>
      <c r="E118" s="40"/>
      <c r="F118" s="12"/>
      <c r="G118" s="63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</row>
    <row r="119" spans="1:56" s="21" customFormat="1" ht="21.75" customHeight="1" x14ac:dyDescent="0.2">
      <c r="A119" s="23"/>
      <c r="B119" s="29" t="s">
        <v>303</v>
      </c>
      <c r="C119" s="13"/>
      <c r="D119" s="51"/>
      <c r="E119" s="38"/>
      <c r="F119" s="12"/>
      <c r="G119" s="99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</row>
    <row r="120" spans="1:56" s="35" customFormat="1" ht="24.75" customHeight="1" x14ac:dyDescent="0.2">
      <c r="A120" s="23">
        <f t="shared" ref="A120:A122" si="4">+A118+1</f>
        <v>407</v>
      </c>
      <c r="B120" s="62" t="s">
        <v>352</v>
      </c>
      <c r="C120" s="12" t="s">
        <v>301</v>
      </c>
      <c r="D120" s="52">
        <v>12</v>
      </c>
      <c r="E120" s="40"/>
      <c r="F120" s="12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</row>
    <row r="121" spans="1:56" s="21" customFormat="1" ht="21.75" customHeight="1" x14ac:dyDescent="0.2">
      <c r="A121" s="23"/>
      <c r="B121" s="29" t="s">
        <v>302</v>
      </c>
      <c r="C121" s="13"/>
      <c r="D121" s="51"/>
      <c r="E121" s="38"/>
      <c r="F121" s="12"/>
      <c r="G121" s="34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</row>
    <row r="122" spans="1:56" s="35" customFormat="1" ht="24.75" customHeight="1" x14ac:dyDescent="0.2">
      <c r="A122" s="23">
        <f t="shared" si="4"/>
        <v>408</v>
      </c>
      <c r="B122" s="62" t="s">
        <v>317</v>
      </c>
      <c r="C122" s="12" t="s">
        <v>301</v>
      </c>
      <c r="D122" s="52">
        <v>45</v>
      </c>
      <c r="E122" s="40"/>
      <c r="F122" s="12"/>
      <c r="G122" s="63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</row>
    <row r="123" spans="1:56" s="35" customFormat="1" ht="24.75" customHeight="1" x14ac:dyDescent="0.2">
      <c r="A123" s="23">
        <f>+A122+1</f>
        <v>409</v>
      </c>
      <c r="B123" s="62" t="s">
        <v>326</v>
      </c>
      <c r="C123" s="12" t="s">
        <v>301</v>
      </c>
      <c r="D123" s="52">
        <v>340</v>
      </c>
      <c r="E123" s="40"/>
      <c r="F123" s="12"/>
      <c r="G123" s="2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</row>
    <row r="124" spans="1:56" s="35" customFormat="1" ht="24.75" customHeight="1" thickBot="1" x14ac:dyDescent="0.25">
      <c r="A124" s="23">
        <f>+A123+1</f>
        <v>410</v>
      </c>
      <c r="B124" s="62" t="s">
        <v>353</v>
      </c>
      <c r="C124" s="12" t="s">
        <v>301</v>
      </c>
      <c r="D124" s="52">
        <v>160</v>
      </c>
      <c r="E124" s="40"/>
      <c r="F124" s="12"/>
      <c r="G124" s="2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</row>
    <row r="125" spans="1:56" s="2" customFormat="1" ht="21.75" customHeight="1" thickBot="1" x14ac:dyDescent="0.25">
      <c r="A125" s="129" t="s">
        <v>109</v>
      </c>
      <c r="B125" s="129"/>
      <c r="C125" s="16"/>
      <c r="D125" s="54"/>
      <c r="E125" s="43"/>
      <c r="F125" s="48"/>
    </row>
    <row r="126" spans="1:56" s="64" customFormat="1" ht="21.75" customHeight="1" x14ac:dyDescent="0.2">
      <c r="A126" s="18"/>
      <c r="B126" s="18" t="s">
        <v>131</v>
      </c>
      <c r="C126" s="18"/>
      <c r="D126" s="18"/>
      <c r="E126" s="18"/>
      <c r="F126" s="18"/>
      <c r="G126" s="34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</row>
    <row r="127" spans="1:56" s="35" customFormat="1" ht="35.25" customHeight="1" x14ac:dyDescent="0.2">
      <c r="A127" s="23">
        <v>501</v>
      </c>
      <c r="B127" s="36" t="s">
        <v>154</v>
      </c>
      <c r="C127" s="12" t="s">
        <v>52</v>
      </c>
      <c r="D127" s="52">
        <v>6000</v>
      </c>
      <c r="E127" s="39"/>
      <c r="F127" s="12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</row>
    <row r="128" spans="1:56" s="35" customFormat="1" ht="35.25" customHeight="1" thickBot="1" x14ac:dyDescent="0.25">
      <c r="A128" s="23">
        <f>A127+1</f>
        <v>502</v>
      </c>
      <c r="B128" s="36" t="s">
        <v>133</v>
      </c>
      <c r="C128" s="12" t="s">
        <v>10</v>
      </c>
      <c r="D128" s="52">
        <v>285</v>
      </c>
      <c r="E128" s="39"/>
      <c r="F128" s="12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</row>
    <row r="129" spans="1:56" s="63" customFormat="1" ht="25.5" customHeight="1" thickBot="1" x14ac:dyDescent="0.25">
      <c r="A129" s="127" t="s">
        <v>130</v>
      </c>
      <c r="B129" s="128"/>
      <c r="C129" s="128"/>
      <c r="D129" s="128"/>
      <c r="E129" s="128"/>
      <c r="F129" s="48">
        <f>SUM(F127:F128)</f>
        <v>0</v>
      </c>
      <c r="G129" s="34"/>
    </row>
    <row r="130" spans="1:56" s="2" customFormat="1" ht="21.75" customHeight="1" x14ac:dyDescent="0.2">
      <c r="A130" s="17"/>
      <c r="B130" s="18" t="s">
        <v>143</v>
      </c>
      <c r="C130" s="19"/>
      <c r="D130" s="55"/>
      <c r="E130" s="44"/>
      <c r="F130" s="49"/>
      <c r="G130" s="34"/>
    </row>
    <row r="131" spans="1:56" s="21" customFormat="1" ht="21.75" customHeight="1" x14ac:dyDescent="0.2">
      <c r="A131" s="23"/>
      <c r="B131" s="29" t="s">
        <v>21</v>
      </c>
      <c r="C131" s="13"/>
      <c r="D131" s="51"/>
      <c r="E131" s="38"/>
      <c r="F131" s="12"/>
      <c r="G131" s="34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</row>
    <row r="132" spans="1:56" s="21" customFormat="1" ht="21.75" customHeight="1" x14ac:dyDescent="0.2">
      <c r="A132" s="23"/>
      <c r="B132" s="29" t="s">
        <v>85</v>
      </c>
      <c r="C132" s="13"/>
      <c r="D132" s="51"/>
      <c r="E132" s="38"/>
      <c r="F132" s="12"/>
      <c r="G132" s="34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</row>
    <row r="133" spans="1:56" s="35" customFormat="1" ht="24.75" customHeight="1" x14ac:dyDescent="0.2">
      <c r="A133" s="23">
        <v>601</v>
      </c>
      <c r="B133" s="36" t="s">
        <v>243</v>
      </c>
      <c r="C133" s="12" t="s">
        <v>13</v>
      </c>
      <c r="D133" s="52">
        <v>1</v>
      </c>
      <c r="E133" s="40"/>
      <c r="F133" s="12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</row>
    <row r="134" spans="1:56" s="35" customFormat="1" ht="24.75" customHeight="1" x14ac:dyDescent="0.2">
      <c r="A134" s="23">
        <f>A133+1</f>
        <v>602</v>
      </c>
      <c r="B134" s="36" t="s">
        <v>362</v>
      </c>
      <c r="C134" s="12" t="s">
        <v>0</v>
      </c>
      <c r="D134" s="52">
        <v>2</v>
      </c>
      <c r="E134" s="39"/>
      <c r="F134" s="12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</row>
    <row r="135" spans="1:56" s="35" customFormat="1" ht="24.75" customHeight="1" x14ac:dyDescent="0.2">
      <c r="A135" s="23">
        <f>A134+1</f>
        <v>603</v>
      </c>
      <c r="B135" s="36" t="s">
        <v>363</v>
      </c>
      <c r="C135" s="12" t="s">
        <v>13</v>
      </c>
      <c r="D135" s="52">
        <v>1</v>
      </c>
      <c r="E135" s="39"/>
      <c r="F135" s="12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</row>
    <row r="136" spans="1:56" s="21" customFormat="1" ht="21.75" customHeight="1" x14ac:dyDescent="0.2">
      <c r="A136" s="23"/>
      <c r="B136" s="29" t="s">
        <v>47</v>
      </c>
      <c r="C136" s="13"/>
      <c r="D136" s="51"/>
      <c r="E136" s="38"/>
      <c r="F136" s="12"/>
      <c r="G136" s="34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</row>
    <row r="137" spans="1:56" s="35" customFormat="1" ht="24.75" customHeight="1" x14ac:dyDescent="0.2">
      <c r="A137" s="23">
        <f>+A135+1</f>
        <v>604</v>
      </c>
      <c r="B137" s="36" t="s">
        <v>223</v>
      </c>
      <c r="C137" s="12" t="s">
        <v>4</v>
      </c>
      <c r="D137" s="52">
        <v>5</v>
      </c>
      <c r="E137" s="39"/>
      <c r="F137" s="12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  <c r="AV137" s="34"/>
      <c r="AW137" s="34"/>
      <c r="AX137" s="34"/>
      <c r="AY137" s="34"/>
      <c r="AZ137" s="34"/>
      <c r="BA137" s="34"/>
      <c r="BB137" s="34"/>
      <c r="BC137" s="34"/>
      <c r="BD137" s="34"/>
    </row>
    <row r="138" spans="1:56" s="35" customFormat="1" ht="24.75" customHeight="1" x14ac:dyDescent="0.2">
      <c r="A138" s="23">
        <f>+A137+1</f>
        <v>605</v>
      </c>
      <c r="B138" s="36" t="s">
        <v>86</v>
      </c>
      <c r="C138" s="12" t="s">
        <v>4</v>
      </c>
      <c r="D138" s="52">
        <v>35</v>
      </c>
      <c r="E138" s="39"/>
      <c r="F138" s="12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</row>
    <row r="139" spans="1:56" s="35" customFormat="1" ht="24.75" customHeight="1" x14ac:dyDescent="0.2">
      <c r="A139" s="23">
        <f t="shared" ref="A139:A156" si="5">+A138+1</f>
        <v>606</v>
      </c>
      <c r="B139" s="36" t="s">
        <v>87</v>
      </c>
      <c r="C139" s="12" t="s">
        <v>4</v>
      </c>
      <c r="D139" s="52">
        <v>55</v>
      </c>
      <c r="E139" s="39"/>
      <c r="F139" s="12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34"/>
      <c r="AV139" s="34"/>
      <c r="AW139" s="34"/>
      <c r="AX139" s="34"/>
      <c r="AY139" s="34"/>
      <c r="AZ139" s="34"/>
      <c r="BA139" s="34"/>
      <c r="BB139" s="34"/>
      <c r="BC139" s="34"/>
      <c r="BD139" s="34"/>
    </row>
    <row r="140" spans="1:56" s="35" customFormat="1" ht="24.75" customHeight="1" x14ac:dyDescent="0.2">
      <c r="A140" s="23">
        <f t="shared" si="5"/>
        <v>607</v>
      </c>
      <c r="B140" s="36" t="s">
        <v>88</v>
      </c>
      <c r="C140" s="12" t="s">
        <v>4</v>
      </c>
      <c r="D140" s="52">
        <v>15</v>
      </c>
      <c r="E140" s="39"/>
      <c r="F140" s="12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</row>
    <row r="141" spans="1:56" s="35" customFormat="1" ht="24.75" customHeight="1" x14ac:dyDescent="0.2">
      <c r="A141" s="23">
        <f t="shared" si="5"/>
        <v>608</v>
      </c>
      <c r="B141" s="36" t="s">
        <v>89</v>
      </c>
      <c r="C141" s="12" t="s">
        <v>4</v>
      </c>
      <c r="D141" s="52">
        <v>30</v>
      </c>
      <c r="E141" s="39"/>
      <c r="F141" s="12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4"/>
      <c r="AX141" s="34"/>
      <c r="AY141" s="34"/>
      <c r="AZ141" s="34"/>
      <c r="BA141" s="34"/>
      <c r="BB141" s="34"/>
      <c r="BC141" s="34"/>
      <c r="BD141" s="34"/>
    </row>
    <row r="142" spans="1:56" s="35" customFormat="1" ht="24.75" customHeight="1" x14ac:dyDescent="0.2">
      <c r="A142" s="23">
        <f t="shared" si="5"/>
        <v>609</v>
      </c>
      <c r="B142" s="36" t="s">
        <v>121</v>
      </c>
      <c r="C142" s="12" t="s">
        <v>4</v>
      </c>
      <c r="D142" s="52">
        <v>5</v>
      </c>
      <c r="E142" s="39"/>
      <c r="F142" s="12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</row>
    <row r="143" spans="1:56" s="35" customFormat="1" ht="24.75" customHeight="1" x14ac:dyDescent="0.2">
      <c r="A143" s="23">
        <f t="shared" si="5"/>
        <v>610</v>
      </c>
      <c r="B143" s="36" t="s">
        <v>225</v>
      </c>
      <c r="C143" s="12" t="s">
        <v>4</v>
      </c>
      <c r="D143" s="52">
        <v>10</v>
      </c>
      <c r="E143" s="39"/>
      <c r="F143" s="12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</row>
    <row r="144" spans="1:56" s="35" customFormat="1" ht="24.75" customHeight="1" x14ac:dyDescent="0.2">
      <c r="A144" s="23">
        <f t="shared" si="5"/>
        <v>611</v>
      </c>
      <c r="B144" s="36" t="s">
        <v>224</v>
      </c>
      <c r="C144" s="12" t="s">
        <v>4</v>
      </c>
      <c r="D144" s="52">
        <v>15</v>
      </c>
      <c r="E144" s="39"/>
      <c r="F144" s="12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</row>
    <row r="145" spans="1:56" s="35" customFormat="1" ht="24.75" customHeight="1" x14ac:dyDescent="0.2">
      <c r="A145" s="23">
        <f t="shared" si="5"/>
        <v>612</v>
      </c>
      <c r="B145" s="36" t="s">
        <v>90</v>
      </c>
      <c r="C145" s="12" t="s">
        <v>4</v>
      </c>
      <c r="D145" s="52">
        <v>20</v>
      </c>
      <c r="E145" s="39"/>
      <c r="F145" s="12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T145" s="34"/>
      <c r="AU145" s="34"/>
      <c r="AV145" s="34"/>
      <c r="AW145" s="34"/>
      <c r="AX145" s="34"/>
      <c r="AY145" s="34"/>
      <c r="AZ145" s="34"/>
      <c r="BA145" s="34"/>
      <c r="BB145" s="34"/>
      <c r="BC145" s="34"/>
      <c r="BD145" s="34"/>
    </row>
    <row r="146" spans="1:56" s="35" customFormat="1" ht="24.75" customHeight="1" x14ac:dyDescent="0.2">
      <c r="A146" s="23">
        <f t="shared" si="5"/>
        <v>613</v>
      </c>
      <c r="B146" s="36" t="s">
        <v>91</v>
      </c>
      <c r="C146" s="12" t="s">
        <v>4</v>
      </c>
      <c r="D146" s="52">
        <v>10</v>
      </c>
      <c r="E146" s="39"/>
      <c r="F146" s="12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</row>
    <row r="147" spans="1:56" s="35" customFormat="1" ht="24.75" customHeight="1" x14ac:dyDescent="0.2">
      <c r="A147" s="23">
        <f t="shared" si="5"/>
        <v>614</v>
      </c>
      <c r="B147" s="36" t="s">
        <v>106</v>
      </c>
      <c r="C147" s="12" t="s">
        <v>4</v>
      </c>
      <c r="D147" s="52">
        <v>130</v>
      </c>
      <c r="E147" s="39"/>
      <c r="F147" s="12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</row>
    <row r="148" spans="1:56" s="35" customFormat="1" ht="24.75" customHeight="1" x14ac:dyDescent="0.2">
      <c r="A148" s="23">
        <f t="shared" si="5"/>
        <v>615</v>
      </c>
      <c r="B148" s="36" t="s">
        <v>295</v>
      </c>
      <c r="C148" s="12" t="s">
        <v>4</v>
      </c>
      <c r="D148" s="52">
        <v>15</v>
      </c>
      <c r="E148" s="39"/>
      <c r="F148" s="12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  <c r="AV148" s="34"/>
      <c r="AW148" s="34"/>
      <c r="AX148" s="34"/>
      <c r="AY148" s="34"/>
      <c r="AZ148" s="34"/>
      <c r="BA148" s="34"/>
      <c r="BB148" s="34"/>
      <c r="BC148" s="34"/>
      <c r="BD148" s="34"/>
    </row>
    <row r="149" spans="1:56" s="35" customFormat="1" ht="24.75" customHeight="1" x14ac:dyDescent="0.2">
      <c r="A149" s="23">
        <f t="shared" si="5"/>
        <v>616</v>
      </c>
      <c r="B149" s="36" t="s">
        <v>296</v>
      </c>
      <c r="C149" s="12" t="s">
        <v>0</v>
      </c>
      <c r="D149" s="52">
        <v>4</v>
      </c>
      <c r="E149" s="39"/>
      <c r="F149" s="12"/>
      <c r="G149" s="2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</row>
    <row r="150" spans="1:56" s="35" customFormat="1" ht="24.75" customHeight="1" x14ac:dyDescent="0.2">
      <c r="A150" s="23">
        <f t="shared" si="5"/>
        <v>617</v>
      </c>
      <c r="B150" s="36" t="s">
        <v>297</v>
      </c>
      <c r="C150" s="12" t="s">
        <v>0</v>
      </c>
      <c r="D150" s="52">
        <v>1</v>
      </c>
      <c r="E150" s="39"/>
      <c r="F150" s="12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</row>
    <row r="151" spans="1:56" s="35" customFormat="1" ht="24.75" customHeight="1" x14ac:dyDescent="0.2">
      <c r="A151" s="23">
        <f t="shared" si="5"/>
        <v>618</v>
      </c>
      <c r="B151" s="36" t="s">
        <v>107</v>
      </c>
      <c r="C151" s="12" t="s">
        <v>0</v>
      </c>
      <c r="D151" s="52">
        <v>2</v>
      </c>
      <c r="E151" s="39"/>
      <c r="F151" s="12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  <c r="AV151" s="34"/>
      <c r="AW151" s="34"/>
      <c r="AX151" s="34"/>
      <c r="AY151" s="34"/>
      <c r="AZ151" s="34"/>
      <c r="BA151" s="34"/>
      <c r="BB151" s="34"/>
      <c r="BC151" s="34"/>
      <c r="BD151" s="34"/>
    </row>
    <row r="152" spans="1:56" s="35" customFormat="1" ht="24.75" customHeight="1" x14ac:dyDescent="0.2">
      <c r="A152" s="23">
        <f t="shared" si="5"/>
        <v>619</v>
      </c>
      <c r="B152" s="36" t="s">
        <v>298</v>
      </c>
      <c r="C152" s="12" t="s">
        <v>0</v>
      </c>
      <c r="D152" s="52">
        <v>1</v>
      </c>
      <c r="E152" s="39"/>
      <c r="F152" s="12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</row>
    <row r="153" spans="1:56" s="35" customFormat="1" ht="24.75" customHeight="1" x14ac:dyDescent="0.2">
      <c r="A153" s="23">
        <f t="shared" si="5"/>
        <v>620</v>
      </c>
      <c r="B153" s="36" t="s">
        <v>227</v>
      </c>
      <c r="C153" s="12" t="s">
        <v>0</v>
      </c>
      <c r="D153" s="52">
        <v>1</v>
      </c>
      <c r="E153" s="39"/>
      <c r="F153" s="12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  <c r="AV153" s="34"/>
      <c r="AW153" s="34"/>
      <c r="AX153" s="34"/>
      <c r="AY153" s="34"/>
      <c r="AZ153" s="34"/>
      <c r="BA153" s="34"/>
      <c r="BB153" s="34"/>
      <c r="BC153" s="34"/>
      <c r="BD153" s="34"/>
    </row>
    <row r="154" spans="1:56" s="35" customFormat="1" ht="24.75" customHeight="1" x14ac:dyDescent="0.2">
      <c r="A154" s="23">
        <f t="shared" si="5"/>
        <v>621</v>
      </c>
      <c r="B154" s="36" t="s">
        <v>226</v>
      </c>
      <c r="C154" s="12" t="s">
        <v>0</v>
      </c>
      <c r="D154" s="52">
        <v>1</v>
      </c>
      <c r="E154" s="39"/>
      <c r="F154" s="12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</row>
    <row r="155" spans="1:56" s="35" customFormat="1" ht="24.75" customHeight="1" x14ac:dyDescent="0.2">
      <c r="A155" s="23">
        <f t="shared" si="5"/>
        <v>622</v>
      </c>
      <c r="B155" s="36" t="s">
        <v>124</v>
      </c>
      <c r="C155" s="12" t="s">
        <v>0</v>
      </c>
      <c r="D155" s="52">
        <v>4</v>
      </c>
      <c r="E155" s="39"/>
      <c r="F155" s="12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</row>
    <row r="156" spans="1:56" s="35" customFormat="1" ht="24.75" customHeight="1" x14ac:dyDescent="0.2">
      <c r="A156" s="23">
        <f t="shared" si="5"/>
        <v>623</v>
      </c>
      <c r="B156" s="36" t="s">
        <v>92</v>
      </c>
      <c r="C156" s="12" t="s">
        <v>0</v>
      </c>
      <c r="D156" s="52">
        <v>8</v>
      </c>
      <c r="E156" s="39"/>
      <c r="F156" s="12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</row>
    <row r="157" spans="1:56" s="21" customFormat="1" ht="21.75" customHeight="1" x14ac:dyDescent="0.2">
      <c r="A157" s="23"/>
      <c r="B157" s="29" t="s">
        <v>48</v>
      </c>
      <c r="C157" s="13"/>
      <c r="D157" s="51"/>
      <c r="E157" s="38"/>
      <c r="F157" s="12"/>
      <c r="G157" s="34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</row>
    <row r="158" spans="1:56" s="35" customFormat="1" ht="24.75" customHeight="1" x14ac:dyDescent="0.2">
      <c r="A158" s="23">
        <f>A156+1</f>
        <v>624</v>
      </c>
      <c r="B158" s="36" t="s">
        <v>228</v>
      </c>
      <c r="C158" s="12" t="s">
        <v>4</v>
      </c>
      <c r="D158" s="52">
        <v>15</v>
      </c>
      <c r="E158" s="39"/>
      <c r="F158" s="12"/>
      <c r="G158" s="99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</row>
    <row r="159" spans="1:56" s="35" customFormat="1" ht="24.75" customHeight="1" x14ac:dyDescent="0.2">
      <c r="A159" s="23">
        <f>A158+1</f>
        <v>625</v>
      </c>
      <c r="B159" s="36" t="s">
        <v>93</v>
      </c>
      <c r="C159" s="12" t="s">
        <v>4</v>
      </c>
      <c r="D159" s="52">
        <v>75</v>
      </c>
      <c r="E159" s="39"/>
      <c r="F159" s="12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34"/>
      <c r="AZ159" s="34"/>
      <c r="BA159" s="34"/>
      <c r="BB159" s="34"/>
      <c r="BC159" s="34"/>
      <c r="BD159" s="34"/>
    </row>
    <row r="160" spans="1:56" s="35" customFormat="1" ht="24.75" customHeight="1" x14ac:dyDescent="0.2">
      <c r="A160" s="23">
        <f t="shared" ref="A160:A167" si="6">A159+1</f>
        <v>626</v>
      </c>
      <c r="B160" s="36" t="s">
        <v>94</v>
      </c>
      <c r="C160" s="12" t="s">
        <v>4</v>
      </c>
      <c r="D160" s="52">
        <v>10</v>
      </c>
      <c r="E160" s="39"/>
      <c r="F160" s="12"/>
      <c r="G160" s="2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</row>
    <row r="161" spans="1:56" s="35" customFormat="1" ht="24.75" customHeight="1" x14ac:dyDescent="0.2">
      <c r="A161" s="23">
        <f t="shared" si="6"/>
        <v>627</v>
      </c>
      <c r="B161" s="36" t="s">
        <v>95</v>
      </c>
      <c r="C161" s="12" t="s">
        <v>4</v>
      </c>
      <c r="D161" s="52">
        <v>20</v>
      </c>
      <c r="E161" s="39"/>
      <c r="F161" s="12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34"/>
      <c r="AZ161" s="34"/>
      <c r="BA161" s="34"/>
      <c r="BB161" s="34"/>
      <c r="BC161" s="34"/>
      <c r="BD161" s="34"/>
    </row>
    <row r="162" spans="1:56" s="35" customFormat="1" ht="24.75" customHeight="1" x14ac:dyDescent="0.2">
      <c r="A162" s="23">
        <f t="shared" si="6"/>
        <v>628</v>
      </c>
      <c r="B162" s="36" t="s">
        <v>96</v>
      </c>
      <c r="C162" s="12" t="s">
        <v>4</v>
      </c>
      <c r="D162" s="52">
        <v>20</v>
      </c>
      <c r="E162" s="39"/>
      <c r="F162" s="12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/>
      <c r="AW162" s="34"/>
      <c r="AX162" s="34"/>
      <c r="AY162" s="34"/>
      <c r="AZ162" s="34"/>
      <c r="BA162" s="34"/>
      <c r="BB162" s="34"/>
      <c r="BC162" s="34"/>
      <c r="BD162" s="34"/>
    </row>
    <row r="163" spans="1:56" s="35" customFormat="1" ht="24.75" customHeight="1" x14ac:dyDescent="0.2">
      <c r="A163" s="23">
        <f t="shared" si="6"/>
        <v>629</v>
      </c>
      <c r="B163" s="36" t="s">
        <v>229</v>
      </c>
      <c r="C163" s="12" t="s">
        <v>0</v>
      </c>
      <c r="D163" s="52">
        <v>2</v>
      </c>
      <c r="E163" s="39"/>
      <c r="F163" s="12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34"/>
      <c r="AV163" s="34"/>
      <c r="AW163" s="34"/>
      <c r="AX163" s="34"/>
      <c r="AY163" s="34"/>
      <c r="AZ163" s="34"/>
      <c r="BA163" s="34"/>
      <c r="BB163" s="34"/>
      <c r="BC163" s="34"/>
      <c r="BD163" s="34"/>
    </row>
    <row r="164" spans="1:56" s="35" customFormat="1" ht="24.75" customHeight="1" x14ac:dyDescent="0.2">
      <c r="A164" s="23">
        <f t="shared" si="6"/>
        <v>630</v>
      </c>
      <c r="B164" s="36" t="s">
        <v>97</v>
      </c>
      <c r="C164" s="12" t="s">
        <v>0</v>
      </c>
      <c r="D164" s="52">
        <v>16</v>
      </c>
      <c r="E164" s="39"/>
      <c r="F164" s="12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</row>
    <row r="165" spans="1:56" s="35" customFormat="1" ht="24.75" customHeight="1" x14ac:dyDescent="0.2">
      <c r="A165" s="23">
        <f t="shared" si="6"/>
        <v>631</v>
      </c>
      <c r="B165" s="36" t="s">
        <v>98</v>
      </c>
      <c r="C165" s="12" t="s">
        <v>0</v>
      </c>
      <c r="D165" s="52">
        <v>1</v>
      </c>
      <c r="E165" s="39"/>
      <c r="F165" s="12"/>
      <c r="G165" s="63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  <c r="AT165" s="34"/>
      <c r="AU165" s="34"/>
      <c r="AV165" s="34"/>
      <c r="AW165" s="34"/>
      <c r="AX165" s="34"/>
      <c r="AY165" s="34"/>
      <c r="AZ165" s="34"/>
      <c r="BA165" s="34"/>
      <c r="BB165" s="34"/>
      <c r="BC165" s="34"/>
      <c r="BD165" s="34"/>
    </row>
    <row r="166" spans="1:56" s="35" customFormat="1" ht="24.75" customHeight="1" x14ac:dyDescent="0.2">
      <c r="A166" s="23">
        <f t="shared" si="6"/>
        <v>632</v>
      </c>
      <c r="B166" s="36" t="s">
        <v>230</v>
      </c>
      <c r="C166" s="12" t="s">
        <v>0</v>
      </c>
      <c r="D166" s="52">
        <v>8</v>
      </c>
      <c r="E166" s="39"/>
      <c r="F166" s="12"/>
      <c r="G166" s="63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F166" s="34"/>
      <c r="AG166" s="34"/>
      <c r="AH166" s="34"/>
      <c r="AI166" s="34"/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  <c r="AT166" s="34"/>
      <c r="AU166" s="34"/>
      <c r="AV166" s="34"/>
      <c r="AW166" s="34"/>
      <c r="AX166" s="34"/>
      <c r="AY166" s="34"/>
      <c r="AZ166" s="34"/>
      <c r="BA166" s="34"/>
      <c r="BB166" s="34"/>
      <c r="BC166" s="34"/>
      <c r="BD166" s="34"/>
    </row>
    <row r="167" spans="1:56" s="35" customFormat="1" ht="24.75" customHeight="1" x14ac:dyDescent="0.2">
      <c r="A167" s="23">
        <f t="shared" si="6"/>
        <v>633</v>
      </c>
      <c r="B167" s="36" t="s">
        <v>244</v>
      </c>
      <c r="C167" s="12" t="s">
        <v>0</v>
      </c>
      <c r="D167" s="52">
        <v>6</v>
      </c>
      <c r="E167" s="39"/>
      <c r="F167" s="12"/>
      <c r="G167" s="63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</row>
    <row r="168" spans="1:56" s="21" customFormat="1" ht="21.75" customHeight="1" x14ac:dyDescent="0.2">
      <c r="A168" s="23"/>
      <c r="B168" s="29" t="s">
        <v>49</v>
      </c>
      <c r="C168" s="13"/>
      <c r="D168" s="36"/>
      <c r="E168" s="38"/>
      <c r="F168" s="12"/>
      <c r="G168" s="34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</row>
    <row r="169" spans="1:56" s="35" customFormat="1" ht="24.75" customHeight="1" x14ac:dyDescent="0.2">
      <c r="A169" s="23">
        <f>A167+1</f>
        <v>634</v>
      </c>
      <c r="B169" s="62" t="s">
        <v>99</v>
      </c>
      <c r="C169" s="12" t="s">
        <v>0</v>
      </c>
      <c r="D169" s="56">
        <v>19</v>
      </c>
      <c r="E169" s="39"/>
      <c r="F169" s="12"/>
    </row>
    <row r="170" spans="1:56" s="35" customFormat="1" ht="24.75" customHeight="1" x14ac:dyDescent="0.2">
      <c r="A170" s="23">
        <f>A169+1</f>
        <v>635</v>
      </c>
      <c r="B170" s="62" t="s">
        <v>245</v>
      </c>
      <c r="C170" s="12" t="s">
        <v>0</v>
      </c>
      <c r="D170" s="56">
        <v>4</v>
      </c>
      <c r="E170" s="40"/>
      <c r="F170" s="12"/>
      <c r="G170" s="34"/>
    </row>
    <row r="171" spans="1:56" s="35" customFormat="1" ht="24.75" customHeight="1" x14ac:dyDescent="0.2">
      <c r="A171" s="23">
        <f t="shared" ref="A171:A179" si="7">A170+1</f>
        <v>636</v>
      </c>
      <c r="B171" s="62" t="s">
        <v>100</v>
      </c>
      <c r="C171" s="12" t="s">
        <v>0</v>
      </c>
      <c r="D171" s="56">
        <v>26</v>
      </c>
      <c r="E171" s="40"/>
      <c r="F171" s="12"/>
      <c r="G171" s="34"/>
    </row>
    <row r="172" spans="1:56" s="35" customFormat="1" ht="24.75" customHeight="1" x14ac:dyDescent="0.2">
      <c r="A172" s="23">
        <f t="shared" si="7"/>
        <v>637</v>
      </c>
      <c r="B172" s="62" t="s">
        <v>155</v>
      </c>
      <c r="C172" s="12" t="s">
        <v>0</v>
      </c>
      <c r="D172" s="56">
        <v>4</v>
      </c>
      <c r="E172" s="40"/>
      <c r="F172" s="12"/>
      <c r="G172" s="2"/>
    </row>
    <row r="173" spans="1:56" s="21" customFormat="1" ht="22.5" customHeight="1" x14ac:dyDescent="0.2">
      <c r="A173" s="23">
        <f t="shared" si="7"/>
        <v>638</v>
      </c>
      <c r="B173" s="61" t="s">
        <v>292</v>
      </c>
      <c r="C173" s="12" t="s">
        <v>0</v>
      </c>
      <c r="D173" s="56">
        <v>1</v>
      </c>
      <c r="E173" s="40"/>
      <c r="F173" s="12"/>
      <c r="G173" s="34"/>
      <c r="H173" s="63"/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  <c r="W173" s="63"/>
      <c r="X173" s="63"/>
      <c r="Y173" s="63"/>
      <c r="Z173" s="63"/>
      <c r="AA173" s="63"/>
      <c r="AB173" s="63"/>
      <c r="AC173" s="63"/>
      <c r="AD173" s="63"/>
      <c r="AE173" s="63"/>
    </row>
    <row r="174" spans="1:56" s="21" customFormat="1" ht="22.5" customHeight="1" x14ac:dyDescent="0.2">
      <c r="A174" s="23">
        <f t="shared" si="7"/>
        <v>639</v>
      </c>
      <c r="B174" s="61" t="s">
        <v>293</v>
      </c>
      <c r="C174" s="12" t="s">
        <v>0</v>
      </c>
      <c r="D174" s="56">
        <v>1</v>
      </c>
      <c r="E174" s="40"/>
      <c r="F174" s="12"/>
      <c r="G174" s="34"/>
      <c r="H174" s="63"/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  <c r="W174" s="63"/>
      <c r="X174" s="63"/>
      <c r="Y174" s="63"/>
      <c r="Z174" s="63"/>
      <c r="AA174" s="63"/>
      <c r="AB174" s="63"/>
      <c r="AC174" s="63"/>
      <c r="AD174" s="63"/>
      <c r="AE174" s="63"/>
    </row>
    <row r="175" spans="1:56" s="21" customFormat="1" ht="22.5" customHeight="1" x14ac:dyDescent="0.2">
      <c r="A175" s="23">
        <f t="shared" si="7"/>
        <v>640</v>
      </c>
      <c r="B175" s="61" t="s">
        <v>294</v>
      </c>
      <c r="C175" s="12" t="s">
        <v>0</v>
      </c>
      <c r="D175" s="56">
        <v>5</v>
      </c>
      <c r="E175" s="40"/>
      <c r="F175" s="12"/>
      <c r="G175" s="34"/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  <c r="Z175" s="63"/>
      <c r="AA175" s="63"/>
      <c r="AB175" s="63"/>
      <c r="AC175" s="63"/>
      <c r="AD175" s="63"/>
      <c r="AE175" s="63"/>
    </row>
    <row r="176" spans="1:56" s="34" customFormat="1" ht="24.75" customHeight="1" x14ac:dyDescent="0.2">
      <c r="A176" s="23">
        <f t="shared" si="7"/>
        <v>641</v>
      </c>
      <c r="B176" s="36" t="s">
        <v>101</v>
      </c>
      <c r="C176" s="20" t="s">
        <v>0</v>
      </c>
      <c r="D176" s="52">
        <v>30</v>
      </c>
      <c r="E176" s="40"/>
      <c r="F176" s="20"/>
    </row>
    <row r="177" spans="1:56" s="35" customFormat="1" ht="24.75" customHeight="1" x14ac:dyDescent="0.2">
      <c r="A177" s="23">
        <f t="shared" si="7"/>
        <v>642</v>
      </c>
      <c r="B177" s="62" t="s">
        <v>102</v>
      </c>
      <c r="C177" s="12" t="s">
        <v>0</v>
      </c>
      <c r="D177" s="56">
        <v>23</v>
      </c>
      <c r="E177" s="39"/>
      <c r="F177" s="12"/>
      <c r="G177" s="34"/>
    </row>
    <row r="178" spans="1:56" s="34" customFormat="1" ht="24.75" customHeight="1" x14ac:dyDescent="0.2">
      <c r="A178" s="23">
        <f t="shared" si="7"/>
        <v>643</v>
      </c>
      <c r="B178" s="36" t="s">
        <v>157</v>
      </c>
      <c r="C178" s="20" t="s">
        <v>0</v>
      </c>
      <c r="D178" s="52">
        <v>12</v>
      </c>
      <c r="E178" s="40"/>
      <c r="F178" s="20"/>
    </row>
    <row r="179" spans="1:56" s="34" customFormat="1" ht="24.75" customHeight="1" x14ac:dyDescent="0.2">
      <c r="A179" s="23">
        <f t="shared" si="7"/>
        <v>644</v>
      </c>
      <c r="B179" s="36" t="s">
        <v>156</v>
      </c>
      <c r="C179" s="20" t="s">
        <v>0</v>
      </c>
      <c r="D179" s="52">
        <v>8</v>
      </c>
      <c r="E179" s="40"/>
      <c r="F179" s="20"/>
    </row>
    <row r="180" spans="1:56" s="21" customFormat="1" ht="21" customHeight="1" x14ac:dyDescent="0.2">
      <c r="A180" s="23"/>
      <c r="B180" s="29" t="s">
        <v>50</v>
      </c>
      <c r="C180" s="13"/>
      <c r="D180" s="51"/>
      <c r="E180" s="51"/>
      <c r="F180" s="12"/>
      <c r="G180" s="34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</row>
    <row r="181" spans="1:56" s="35" customFormat="1" ht="24.75" customHeight="1" x14ac:dyDescent="0.2">
      <c r="A181" s="23">
        <f>A179+1</f>
        <v>645</v>
      </c>
      <c r="B181" s="36" t="s">
        <v>238</v>
      </c>
      <c r="C181" s="12" t="s">
        <v>4</v>
      </c>
      <c r="D181" s="52">
        <v>10</v>
      </c>
      <c r="E181" s="39"/>
      <c r="F181" s="12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</row>
    <row r="182" spans="1:56" s="35" customFormat="1" ht="24.75" customHeight="1" x14ac:dyDescent="0.2">
      <c r="A182" s="23">
        <f>A181+1</f>
        <v>646</v>
      </c>
      <c r="B182" s="36" t="s">
        <v>233</v>
      </c>
      <c r="C182" s="12" t="s">
        <v>4</v>
      </c>
      <c r="D182" s="52">
        <v>20</v>
      </c>
      <c r="E182" s="39"/>
      <c r="F182" s="12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F182" s="34"/>
      <c r="AG182" s="34"/>
      <c r="AH182" s="34"/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  <c r="AS182" s="34"/>
      <c r="AT182" s="34"/>
      <c r="AU182" s="34"/>
      <c r="AV182" s="34"/>
      <c r="AW182" s="34"/>
      <c r="AX182" s="34"/>
      <c r="AY182" s="34"/>
      <c r="AZ182" s="34"/>
      <c r="BA182" s="34"/>
      <c r="BB182" s="34"/>
      <c r="BC182" s="34"/>
      <c r="BD182" s="34"/>
    </row>
    <row r="183" spans="1:56" s="35" customFormat="1" ht="24.75" customHeight="1" x14ac:dyDescent="0.2">
      <c r="A183" s="23">
        <f t="shared" ref="A183:A197" si="8">A182+1</f>
        <v>647</v>
      </c>
      <c r="B183" s="36" t="s">
        <v>231</v>
      </c>
      <c r="C183" s="12" t="s">
        <v>4</v>
      </c>
      <c r="D183" s="52">
        <v>5</v>
      </c>
      <c r="E183" s="39"/>
      <c r="F183" s="12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</row>
    <row r="184" spans="1:56" s="35" customFormat="1" ht="24.75" customHeight="1" x14ac:dyDescent="0.2">
      <c r="A184" s="23">
        <f t="shared" si="8"/>
        <v>648</v>
      </c>
      <c r="B184" s="36" t="s">
        <v>234</v>
      </c>
      <c r="C184" s="12" t="s">
        <v>4</v>
      </c>
      <c r="D184" s="52">
        <v>5</v>
      </c>
      <c r="E184" s="39"/>
      <c r="F184" s="12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</row>
    <row r="185" spans="1:56" s="35" customFormat="1" ht="24.75" customHeight="1" x14ac:dyDescent="0.2">
      <c r="A185" s="23">
        <f t="shared" si="8"/>
        <v>649</v>
      </c>
      <c r="B185" s="36" t="s">
        <v>235</v>
      </c>
      <c r="C185" s="12" t="s">
        <v>4</v>
      </c>
      <c r="D185" s="52">
        <v>30</v>
      </c>
      <c r="E185" s="39"/>
      <c r="F185" s="12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</row>
    <row r="186" spans="1:56" s="35" customFormat="1" ht="24.75" customHeight="1" x14ac:dyDescent="0.2">
      <c r="A186" s="23">
        <f t="shared" si="8"/>
        <v>650</v>
      </c>
      <c r="B186" s="36" t="s">
        <v>236</v>
      </c>
      <c r="C186" s="12" t="s">
        <v>4</v>
      </c>
      <c r="D186" s="52">
        <v>75</v>
      </c>
      <c r="E186" s="39"/>
      <c r="F186" s="12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F186" s="34"/>
      <c r="AG186" s="34"/>
      <c r="AH186" s="34"/>
      <c r="AI186" s="34"/>
      <c r="AJ186" s="34"/>
      <c r="AK186" s="34"/>
      <c r="AL186" s="34"/>
      <c r="AM186" s="34"/>
      <c r="AN186" s="34"/>
      <c r="AO186" s="34"/>
      <c r="AP186" s="34"/>
      <c r="AQ186" s="34"/>
      <c r="AR186" s="34"/>
      <c r="AS186" s="34"/>
      <c r="AT186" s="34"/>
      <c r="AU186" s="34"/>
      <c r="AV186" s="34"/>
      <c r="AW186" s="34"/>
      <c r="AX186" s="34"/>
      <c r="AY186" s="34"/>
      <c r="AZ186" s="34"/>
      <c r="BA186" s="34"/>
      <c r="BB186" s="34"/>
      <c r="BC186" s="34"/>
      <c r="BD186" s="34"/>
    </row>
    <row r="187" spans="1:56" s="35" customFormat="1" ht="24.75" customHeight="1" x14ac:dyDescent="0.2">
      <c r="A187" s="23">
        <f t="shared" si="8"/>
        <v>651</v>
      </c>
      <c r="B187" s="36" t="s">
        <v>237</v>
      </c>
      <c r="C187" s="12" t="s">
        <v>4</v>
      </c>
      <c r="D187" s="52">
        <v>90</v>
      </c>
      <c r="E187" s="39"/>
      <c r="F187" s="12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</row>
    <row r="188" spans="1:56" s="35" customFormat="1" ht="24.75" customHeight="1" x14ac:dyDescent="0.2">
      <c r="A188" s="23">
        <f t="shared" si="8"/>
        <v>652</v>
      </c>
      <c r="B188" s="36" t="s">
        <v>103</v>
      </c>
      <c r="C188" s="12" t="s">
        <v>4</v>
      </c>
      <c r="D188" s="52">
        <v>35</v>
      </c>
      <c r="E188" s="39"/>
      <c r="F188" s="12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F188" s="34"/>
      <c r="AG188" s="34"/>
      <c r="AH188" s="34"/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34"/>
      <c r="AV188" s="34"/>
      <c r="AW188" s="34"/>
      <c r="AX188" s="34"/>
      <c r="AY188" s="34"/>
      <c r="AZ188" s="34"/>
      <c r="BA188" s="34"/>
      <c r="BB188" s="34"/>
      <c r="BC188" s="34"/>
      <c r="BD188" s="34"/>
    </row>
    <row r="189" spans="1:56" s="35" customFormat="1" ht="24.75" customHeight="1" x14ac:dyDescent="0.2">
      <c r="A189" s="23">
        <f t="shared" si="8"/>
        <v>653</v>
      </c>
      <c r="B189" s="36" t="s">
        <v>126</v>
      </c>
      <c r="C189" s="12" t="s">
        <v>4</v>
      </c>
      <c r="D189" s="52">
        <v>10</v>
      </c>
      <c r="E189" s="39"/>
      <c r="F189" s="12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</row>
    <row r="190" spans="1:56" s="35" customFormat="1" ht="24.75" customHeight="1" x14ac:dyDescent="0.2">
      <c r="A190" s="23">
        <f t="shared" si="8"/>
        <v>654</v>
      </c>
      <c r="B190" s="36" t="s">
        <v>232</v>
      </c>
      <c r="C190" s="12" t="s">
        <v>4</v>
      </c>
      <c r="D190" s="52">
        <v>5</v>
      </c>
      <c r="E190" s="39"/>
      <c r="F190" s="12"/>
      <c r="G190" s="2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F190" s="34"/>
      <c r="AG190" s="34"/>
      <c r="AH190" s="34"/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34"/>
      <c r="AV190" s="34"/>
      <c r="AW190" s="34"/>
      <c r="AX190" s="34"/>
      <c r="AY190" s="34"/>
      <c r="AZ190" s="34"/>
      <c r="BA190" s="34"/>
      <c r="BB190" s="34"/>
      <c r="BC190" s="34"/>
      <c r="BD190" s="34"/>
    </row>
    <row r="191" spans="1:56" s="35" customFormat="1" ht="24.75" customHeight="1" x14ac:dyDescent="0.2">
      <c r="A191" s="23">
        <f t="shared" si="8"/>
        <v>655</v>
      </c>
      <c r="B191" s="36" t="s">
        <v>104</v>
      </c>
      <c r="C191" s="12" t="s">
        <v>0</v>
      </c>
      <c r="D191" s="52">
        <v>8</v>
      </c>
      <c r="E191" s="39"/>
      <c r="F191" s="12"/>
      <c r="G191" s="2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</row>
    <row r="192" spans="1:56" s="35" customFormat="1" ht="24.75" customHeight="1" x14ac:dyDescent="0.2">
      <c r="A192" s="23">
        <f t="shared" si="8"/>
        <v>656</v>
      </c>
      <c r="B192" s="36" t="s">
        <v>122</v>
      </c>
      <c r="C192" s="12" t="s">
        <v>0</v>
      </c>
      <c r="D192" s="52">
        <v>10</v>
      </c>
      <c r="E192" s="39"/>
      <c r="F192" s="12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34"/>
      <c r="AV192" s="34"/>
      <c r="AW192" s="34"/>
      <c r="AX192" s="34"/>
      <c r="AY192" s="34"/>
      <c r="AZ192" s="34"/>
      <c r="BA192" s="34"/>
      <c r="BB192" s="34"/>
      <c r="BC192" s="34"/>
      <c r="BD192" s="34"/>
    </row>
    <row r="193" spans="1:56" s="35" customFormat="1" ht="24.75" customHeight="1" x14ac:dyDescent="0.2">
      <c r="A193" s="23">
        <f t="shared" si="8"/>
        <v>657</v>
      </c>
      <c r="B193" s="36" t="s">
        <v>123</v>
      </c>
      <c r="C193" s="12" t="s">
        <v>0</v>
      </c>
      <c r="D193" s="52">
        <v>15</v>
      </c>
      <c r="E193" s="39"/>
      <c r="F193" s="12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34"/>
      <c r="AZ193" s="34"/>
      <c r="BA193" s="34"/>
      <c r="BB193" s="34"/>
      <c r="BC193" s="34"/>
      <c r="BD193" s="34"/>
    </row>
    <row r="194" spans="1:56" s="35" customFormat="1" ht="24.75" customHeight="1" x14ac:dyDescent="0.2">
      <c r="A194" s="23">
        <f t="shared" si="8"/>
        <v>658</v>
      </c>
      <c r="B194" s="36" t="s">
        <v>158</v>
      </c>
      <c r="C194" s="12" t="s">
        <v>13</v>
      </c>
      <c r="D194" s="52">
        <v>1</v>
      </c>
      <c r="E194" s="39"/>
      <c r="F194" s="12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F194" s="34"/>
      <c r="AG194" s="34"/>
      <c r="AH194" s="34"/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  <c r="AS194" s="34"/>
      <c r="AT194" s="34"/>
      <c r="AU194" s="34"/>
      <c r="AV194" s="34"/>
      <c r="AW194" s="34"/>
      <c r="AX194" s="34"/>
      <c r="AY194" s="34"/>
      <c r="AZ194" s="34"/>
      <c r="BA194" s="34"/>
      <c r="BB194" s="34"/>
      <c r="BC194" s="34"/>
      <c r="BD194" s="34"/>
    </row>
    <row r="195" spans="1:56" s="35" customFormat="1" ht="24.75" customHeight="1" x14ac:dyDescent="0.2">
      <c r="A195" s="23">
        <f t="shared" si="8"/>
        <v>659</v>
      </c>
      <c r="B195" s="36" t="s">
        <v>246</v>
      </c>
      <c r="C195" s="12" t="s">
        <v>13</v>
      </c>
      <c r="D195" s="52">
        <v>1</v>
      </c>
      <c r="E195" s="39"/>
      <c r="F195" s="12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34"/>
      <c r="AV195" s="34"/>
      <c r="AW195" s="34"/>
      <c r="AX195" s="34"/>
      <c r="AY195" s="34"/>
      <c r="AZ195" s="34"/>
      <c r="BA195" s="34"/>
      <c r="BB195" s="34"/>
      <c r="BC195" s="34"/>
      <c r="BD195" s="34"/>
    </row>
    <row r="196" spans="1:56" s="35" customFormat="1" ht="24.75" customHeight="1" x14ac:dyDescent="0.2">
      <c r="A196" s="23">
        <f t="shared" si="8"/>
        <v>660</v>
      </c>
      <c r="B196" s="36" t="s">
        <v>247</v>
      </c>
      <c r="C196" s="12" t="s">
        <v>13</v>
      </c>
      <c r="D196" s="52">
        <v>1</v>
      </c>
      <c r="E196" s="39"/>
      <c r="F196" s="12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  <c r="AS196" s="34"/>
      <c r="AT196" s="34"/>
      <c r="AU196" s="34"/>
      <c r="AV196" s="34"/>
      <c r="AW196" s="34"/>
      <c r="AX196" s="34"/>
      <c r="AY196" s="34"/>
      <c r="AZ196" s="34"/>
      <c r="BA196" s="34"/>
      <c r="BB196" s="34"/>
      <c r="BC196" s="34"/>
      <c r="BD196" s="34"/>
    </row>
    <row r="197" spans="1:56" s="35" customFormat="1" ht="24.75" customHeight="1" x14ac:dyDescent="0.2">
      <c r="A197" s="23">
        <f t="shared" si="8"/>
        <v>661</v>
      </c>
      <c r="B197" s="36" t="s">
        <v>249</v>
      </c>
      <c r="C197" s="12" t="s">
        <v>13</v>
      </c>
      <c r="D197" s="52">
        <v>1</v>
      </c>
      <c r="E197" s="39"/>
      <c r="F197" s="12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  <c r="AV197" s="34"/>
      <c r="AW197" s="34"/>
      <c r="AX197" s="34"/>
      <c r="AY197" s="34"/>
      <c r="AZ197" s="34"/>
      <c r="BA197" s="34"/>
      <c r="BB197" s="34"/>
      <c r="BC197" s="34"/>
      <c r="BD197" s="34"/>
    </row>
    <row r="198" spans="1:56" s="21" customFormat="1" ht="20.25" customHeight="1" x14ac:dyDescent="0.2">
      <c r="A198" s="23"/>
      <c r="B198" s="29" t="s">
        <v>248</v>
      </c>
      <c r="C198" s="13"/>
      <c r="D198" s="51"/>
      <c r="E198" s="51"/>
      <c r="F198" s="12"/>
      <c r="G198" s="34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</row>
    <row r="199" spans="1:56" s="21" customFormat="1" ht="20.25" customHeight="1" x14ac:dyDescent="0.2">
      <c r="A199" s="23"/>
      <c r="B199" s="29" t="s">
        <v>254</v>
      </c>
      <c r="C199" s="13"/>
      <c r="D199" s="51"/>
      <c r="E199" s="51"/>
      <c r="F199" s="12"/>
      <c r="G199" s="34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</row>
    <row r="200" spans="1:56" s="35" customFormat="1" ht="40.5" customHeight="1" x14ac:dyDescent="0.2">
      <c r="A200" s="23">
        <f>A197+1</f>
        <v>662</v>
      </c>
      <c r="B200" s="36" t="s">
        <v>250</v>
      </c>
      <c r="C200" s="12" t="s">
        <v>0</v>
      </c>
      <c r="D200" s="52">
        <v>1</v>
      </c>
      <c r="E200" s="39"/>
      <c r="F200" s="12"/>
      <c r="G200" s="2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F200" s="34"/>
      <c r="AG200" s="34"/>
      <c r="AH200" s="34"/>
      <c r="AI200" s="34"/>
      <c r="AJ200" s="34"/>
      <c r="AK200" s="34"/>
      <c r="AL200" s="34"/>
      <c r="AM200" s="34"/>
      <c r="AN200" s="34"/>
      <c r="AO200" s="34"/>
      <c r="AP200" s="34"/>
      <c r="AQ200" s="34"/>
      <c r="AR200" s="34"/>
      <c r="AS200" s="34"/>
      <c r="AT200" s="34"/>
      <c r="AU200" s="34"/>
      <c r="AV200" s="34"/>
      <c r="AW200" s="34"/>
      <c r="AX200" s="34"/>
      <c r="AY200" s="34"/>
      <c r="AZ200" s="34"/>
      <c r="BA200" s="34"/>
      <c r="BB200" s="34"/>
      <c r="BC200" s="34"/>
      <c r="BD200" s="34"/>
    </row>
    <row r="201" spans="1:56" s="35" customFormat="1" ht="40.5" customHeight="1" x14ac:dyDescent="0.25">
      <c r="A201" s="23">
        <f t="shared" ref="A201:A203" si="9">A200+1</f>
        <v>663</v>
      </c>
      <c r="B201" s="36" t="s">
        <v>251</v>
      </c>
      <c r="C201" s="12" t="s">
        <v>0</v>
      </c>
      <c r="D201" s="52">
        <v>1</v>
      </c>
      <c r="E201" s="39"/>
      <c r="F201" s="12"/>
      <c r="G201" s="86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</row>
    <row r="202" spans="1:56" s="35" customFormat="1" ht="40.5" customHeight="1" x14ac:dyDescent="0.25">
      <c r="A202" s="23">
        <f t="shared" si="9"/>
        <v>664</v>
      </c>
      <c r="B202" s="36" t="s">
        <v>252</v>
      </c>
      <c r="C202" s="12" t="s">
        <v>0</v>
      </c>
      <c r="D202" s="52">
        <v>1</v>
      </c>
      <c r="E202" s="39"/>
      <c r="F202" s="12"/>
      <c r="G202" s="86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F202" s="34"/>
      <c r="AG202" s="34"/>
      <c r="AH202" s="34"/>
      <c r="AI202" s="34"/>
      <c r="AJ202" s="34"/>
      <c r="AK202" s="34"/>
      <c r="AL202" s="34"/>
      <c r="AM202" s="34"/>
      <c r="AN202" s="34"/>
      <c r="AO202" s="34"/>
      <c r="AP202" s="34"/>
      <c r="AQ202" s="34"/>
      <c r="AR202" s="34"/>
      <c r="AS202" s="34"/>
      <c r="AT202" s="34"/>
      <c r="AU202" s="34"/>
      <c r="AV202" s="34"/>
      <c r="AW202" s="34"/>
      <c r="AX202" s="34"/>
      <c r="AY202" s="34"/>
      <c r="AZ202" s="34"/>
      <c r="BA202" s="34"/>
      <c r="BB202" s="34"/>
      <c r="BC202" s="34"/>
      <c r="BD202" s="34"/>
    </row>
    <row r="203" spans="1:56" s="35" customFormat="1" ht="40.5" customHeight="1" x14ac:dyDescent="0.25">
      <c r="A203" s="23">
        <f t="shared" si="9"/>
        <v>665</v>
      </c>
      <c r="B203" s="36" t="s">
        <v>253</v>
      </c>
      <c r="C203" s="12" t="s">
        <v>0</v>
      </c>
      <c r="D203" s="52">
        <v>3</v>
      </c>
      <c r="E203" s="39"/>
      <c r="F203" s="12"/>
      <c r="G203" s="86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F203" s="34"/>
      <c r="AG203" s="34"/>
      <c r="AH203" s="34"/>
      <c r="AI203" s="34"/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34"/>
      <c r="AV203" s="34"/>
      <c r="AW203" s="34"/>
      <c r="AX203" s="34"/>
      <c r="AY203" s="34"/>
      <c r="AZ203" s="34"/>
      <c r="BA203" s="34"/>
      <c r="BB203" s="34"/>
      <c r="BC203" s="34"/>
      <c r="BD203" s="34"/>
    </row>
    <row r="204" spans="1:56" s="35" customFormat="1" ht="24.75" customHeight="1" x14ac:dyDescent="0.25">
      <c r="A204" s="23"/>
      <c r="B204" s="29" t="s">
        <v>255</v>
      </c>
      <c r="C204" s="12"/>
      <c r="D204" s="52"/>
      <c r="E204" s="39"/>
      <c r="F204" s="12"/>
      <c r="G204" s="86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F204" s="34"/>
      <c r="AG204" s="34"/>
      <c r="AH204" s="34"/>
      <c r="AI204" s="34"/>
      <c r="AJ204" s="34"/>
      <c r="AK204" s="34"/>
      <c r="AL204" s="34"/>
      <c r="AM204" s="34"/>
      <c r="AN204" s="34"/>
      <c r="AO204" s="34"/>
      <c r="AP204" s="34"/>
      <c r="AQ204" s="34"/>
      <c r="AR204" s="34"/>
      <c r="AS204" s="34"/>
      <c r="AT204" s="34"/>
      <c r="AU204" s="34"/>
      <c r="AV204" s="34"/>
      <c r="AW204" s="34"/>
      <c r="AX204" s="34"/>
      <c r="AY204" s="34"/>
      <c r="AZ204" s="34"/>
      <c r="BA204" s="34"/>
      <c r="BB204" s="34"/>
      <c r="BC204" s="34"/>
      <c r="BD204" s="34"/>
    </row>
    <row r="205" spans="1:56" s="35" customFormat="1" ht="24.75" customHeight="1" x14ac:dyDescent="0.25">
      <c r="A205" s="23">
        <f>+A203+1</f>
        <v>666</v>
      </c>
      <c r="B205" s="36" t="s">
        <v>256</v>
      </c>
      <c r="C205" s="12" t="s">
        <v>4</v>
      </c>
      <c r="D205" s="52">
        <v>10</v>
      </c>
      <c r="E205" s="39"/>
      <c r="F205" s="12"/>
      <c r="G205" s="86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F205" s="34"/>
      <c r="AG205" s="34"/>
      <c r="AH205" s="34"/>
      <c r="AI205" s="34"/>
      <c r="AJ205" s="34"/>
      <c r="AK205" s="34"/>
      <c r="AL205" s="34"/>
      <c r="AM205" s="34"/>
      <c r="AN205" s="34"/>
      <c r="AO205" s="34"/>
      <c r="AP205" s="34"/>
      <c r="AQ205" s="34"/>
      <c r="AR205" s="34"/>
      <c r="AS205" s="34"/>
      <c r="AT205" s="34"/>
      <c r="AU205" s="34"/>
      <c r="AV205" s="34"/>
      <c r="AW205" s="34"/>
      <c r="AX205" s="34"/>
      <c r="AY205" s="34"/>
      <c r="AZ205" s="34"/>
      <c r="BA205" s="34"/>
      <c r="BB205" s="34"/>
      <c r="BC205" s="34"/>
      <c r="BD205" s="34"/>
    </row>
    <row r="206" spans="1:56" s="35" customFormat="1" ht="24.75" customHeight="1" x14ac:dyDescent="0.25">
      <c r="A206" s="23">
        <f>+A205+1</f>
        <v>667</v>
      </c>
      <c r="B206" s="36" t="s">
        <v>257</v>
      </c>
      <c r="C206" s="12" t="s">
        <v>4</v>
      </c>
      <c r="D206" s="52">
        <v>25</v>
      </c>
      <c r="E206" s="39"/>
      <c r="F206" s="12"/>
      <c r="G206" s="86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F206" s="34"/>
      <c r="AG206" s="34"/>
      <c r="AH206" s="34"/>
      <c r="AI206" s="34"/>
      <c r="AJ206" s="34"/>
      <c r="AK206" s="34"/>
      <c r="AL206" s="34"/>
      <c r="AM206" s="34"/>
      <c r="AN206" s="34"/>
      <c r="AO206" s="34"/>
      <c r="AP206" s="34"/>
      <c r="AQ206" s="34"/>
      <c r="AR206" s="34"/>
      <c r="AS206" s="34"/>
      <c r="AT206" s="34"/>
      <c r="AU206" s="34"/>
      <c r="AV206" s="34"/>
      <c r="AW206" s="34"/>
      <c r="AX206" s="34"/>
      <c r="AY206" s="34"/>
      <c r="AZ206" s="34"/>
      <c r="BA206" s="34"/>
      <c r="BB206" s="34"/>
      <c r="BC206" s="34"/>
      <c r="BD206" s="34"/>
    </row>
    <row r="207" spans="1:56" s="35" customFormat="1" ht="24.75" customHeight="1" thickBot="1" x14ac:dyDescent="0.3">
      <c r="A207" s="23">
        <f>A206+1</f>
        <v>668</v>
      </c>
      <c r="B207" s="36" t="s">
        <v>258</v>
      </c>
      <c r="C207" s="12" t="s">
        <v>4</v>
      </c>
      <c r="D207" s="52">
        <v>25</v>
      </c>
      <c r="E207" s="39"/>
      <c r="F207" s="12"/>
      <c r="G207" s="86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F207" s="34"/>
      <c r="AG207" s="34"/>
      <c r="AH207" s="34"/>
      <c r="AI207" s="34"/>
      <c r="AJ207" s="34"/>
      <c r="AK207" s="34"/>
      <c r="AL207" s="34"/>
      <c r="AM207" s="34"/>
      <c r="AN207" s="34"/>
      <c r="AO207" s="34"/>
      <c r="AP207" s="34"/>
      <c r="AQ207" s="34"/>
      <c r="AR207" s="34"/>
      <c r="AS207" s="34"/>
      <c r="AT207" s="34"/>
      <c r="AU207" s="34"/>
      <c r="AV207" s="34"/>
      <c r="AW207" s="34"/>
      <c r="AX207" s="34"/>
      <c r="AY207" s="34"/>
      <c r="AZ207" s="34"/>
      <c r="BA207" s="34"/>
      <c r="BB207" s="34"/>
      <c r="BC207" s="34"/>
      <c r="BD207" s="34"/>
    </row>
    <row r="208" spans="1:56" s="2" customFormat="1" ht="22.5" customHeight="1" thickBot="1" x14ac:dyDescent="0.3">
      <c r="A208" s="129" t="s">
        <v>35</v>
      </c>
      <c r="B208" s="129"/>
      <c r="C208" s="16"/>
      <c r="D208" s="54"/>
      <c r="E208" s="43"/>
      <c r="F208" s="48">
        <f>SUM(F133:F207)</f>
        <v>0</v>
      </c>
      <c r="G208" s="1"/>
    </row>
    <row r="209" spans="1:7" s="86" customFormat="1" ht="21.75" customHeight="1" x14ac:dyDescent="0.25">
      <c r="A209" s="17"/>
      <c r="B209" s="18" t="s">
        <v>144</v>
      </c>
      <c r="C209" s="19"/>
      <c r="D209" s="55"/>
      <c r="E209" s="42"/>
      <c r="F209" s="49"/>
      <c r="G209" s="1"/>
    </row>
    <row r="210" spans="1:7" s="86" customFormat="1" ht="21.75" customHeight="1" x14ac:dyDescent="0.25">
      <c r="A210" s="77"/>
      <c r="B210" s="78" t="s">
        <v>170</v>
      </c>
      <c r="C210" s="138"/>
      <c r="D210" s="139"/>
      <c r="E210" s="139"/>
      <c r="F210" s="140"/>
      <c r="G210" s="1"/>
    </row>
    <row r="211" spans="1:7" s="86" customFormat="1" ht="21.75" hidden="1" customHeight="1" outlineLevel="1" x14ac:dyDescent="0.25">
      <c r="A211" s="65">
        <v>701</v>
      </c>
      <c r="B211" s="79" t="s">
        <v>171</v>
      </c>
      <c r="C211" s="12" t="s">
        <v>4</v>
      </c>
      <c r="D211" s="56">
        <v>600</v>
      </c>
      <c r="E211" s="39">
        <v>55</v>
      </c>
      <c r="F211" s="12">
        <f t="shared" ref="F211:F220" si="10">E211*D211</f>
        <v>33000</v>
      </c>
      <c r="G211" s="1"/>
    </row>
    <row r="212" spans="1:7" s="86" customFormat="1" ht="21.75" hidden="1" customHeight="1" outlineLevel="1" x14ac:dyDescent="0.25">
      <c r="A212" s="77"/>
      <c r="B212" s="78" t="s">
        <v>172</v>
      </c>
      <c r="C212" s="141"/>
      <c r="D212" s="142"/>
      <c r="E212" s="142"/>
      <c r="F212" s="143"/>
      <c r="G212" s="1"/>
    </row>
    <row r="213" spans="1:7" s="86" customFormat="1" ht="21.75" hidden="1" customHeight="1" outlineLevel="1" x14ac:dyDescent="0.25">
      <c r="A213" s="65">
        <f>+A211+1</f>
        <v>702</v>
      </c>
      <c r="B213" s="79" t="s">
        <v>173</v>
      </c>
      <c r="C213" s="12" t="s">
        <v>4</v>
      </c>
      <c r="D213" s="56">
        <v>100</v>
      </c>
      <c r="E213" s="39">
        <v>75</v>
      </c>
      <c r="F213" s="12">
        <f t="shared" si="10"/>
        <v>7500</v>
      </c>
      <c r="G213" s="1"/>
    </row>
    <row r="214" spans="1:7" s="86" customFormat="1" ht="21.75" hidden="1" customHeight="1" outlineLevel="1" x14ac:dyDescent="0.25">
      <c r="A214" s="65">
        <f>+A213+1</f>
        <v>703</v>
      </c>
      <c r="B214" s="79" t="s">
        <v>174</v>
      </c>
      <c r="C214" s="12" t="s">
        <v>4</v>
      </c>
      <c r="D214" s="56">
        <v>100</v>
      </c>
      <c r="E214" s="39">
        <v>96</v>
      </c>
      <c r="F214" s="12">
        <f t="shared" si="10"/>
        <v>9600</v>
      </c>
      <c r="G214" s="1"/>
    </row>
    <row r="215" spans="1:7" s="86" customFormat="1" ht="21.75" hidden="1" customHeight="1" outlineLevel="1" x14ac:dyDescent="0.25">
      <c r="A215" s="65">
        <f t="shared" ref="A215:A216" si="11">+A214+1</f>
        <v>704</v>
      </c>
      <c r="B215" s="79" t="s">
        <v>175</v>
      </c>
      <c r="C215" s="12" t="s">
        <v>4</v>
      </c>
      <c r="D215" s="56">
        <v>100</v>
      </c>
      <c r="E215" s="39">
        <v>120</v>
      </c>
      <c r="F215" s="12">
        <f t="shared" si="10"/>
        <v>12000</v>
      </c>
      <c r="G215" s="1"/>
    </row>
    <row r="216" spans="1:7" ht="21.75" hidden="1" customHeight="1" outlineLevel="1" x14ac:dyDescent="0.25">
      <c r="A216" s="65">
        <f t="shared" si="11"/>
        <v>705</v>
      </c>
      <c r="B216" s="79" t="s">
        <v>176</v>
      </c>
      <c r="C216" s="12" t="s">
        <v>4</v>
      </c>
      <c r="D216" s="56">
        <v>300</v>
      </c>
      <c r="E216" s="39">
        <v>150</v>
      </c>
      <c r="F216" s="12">
        <f t="shared" si="10"/>
        <v>45000</v>
      </c>
    </row>
    <row r="217" spans="1:7" ht="21.75" hidden="1" customHeight="1" outlineLevel="1" x14ac:dyDescent="0.25">
      <c r="A217" s="80"/>
      <c r="B217" s="78" t="s">
        <v>177</v>
      </c>
      <c r="C217" s="141"/>
      <c r="D217" s="142"/>
      <c r="E217" s="142"/>
      <c r="F217" s="143"/>
    </row>
    <row r="218" spans="1:7" ht="21.75" hidden="1" customHeight="1" outlineLevel="1" x14ac:dyDescent="0.25">
      <c r="A218" s="65">
        <f>+A216+1</f>
        <v>706</v>
      </c>
      <c r="B218" s="79" t="s">
        <v>178</v>
      </c>
      <c r="C218" s="12" t="s">
        <v>0</v>
      </c>
      <c r="D218" s="56">
        <v>5</v>
      </c>
      <c r="E218" s="39">
        <v>600</v>
      </c>
      <c r="F218" s="12">
        <f t="shared" si="10"/>
        <v>3000</v>
      </c>
    </row>
    <row r="219" spans="1:7" ht="21.75" hidden="1" customHeight="1" outlineLevel="1" x14ac:dyDescent="0.25">
      <c r="A219" s="65">
        <f t="shared" ref="A219:A220" si="12">+A218+1</f>
        <v>707</v>
      </c>
      <c r="B219" s="79" t="s">
        <v>179</v>
      </c>
      <c r="C219" s="12" t="s">
        <v>0</v>
      </c>
      <c r="D219" s="56">
        <v>8</v>
      </c>
      <c r="E219" s="39">
        <v>800</v>
      </c>
      <c r="F219" s="12">
        <f t="shared" si="10"/>
        <v>6400</v>
      </c>
    </row>
    <row r="220" spans="1:7" ht="21.75" hidden="1" customHeight="1" outlineLevel="1" x14ac:dyDescent="0.25">
      <c r="A220" s="65">
        <f t="shared" si="12"/>
        <v>708</v>
      </c>
      <c r="B220" s="79" t="s">
        <v>180</v>
      </c>
      <c r="C220" s="12" t="s">
        <v>0</v>
      </c>
      <c r="D220" s="56">
        <v>4</v>
      </c>
      <c r="E220" s="39">
        <v>1000</v>
      </c>
      <c r="F220" s="12">
        <f t="shared" si="10"/>
        <v>4000</v>
      </c>
    </row>
    <row r="221" spans="1:7" ht="21.75" customHeight="1" collapsed="1" x14ac:dyDescent="0.25">
      <c r="A221" s="77"/>
      <c r="B221" s="78" t="s">
        <v>63</v>
      </c>
      <c r="C221" s="141"/>
      <c r="D221" s="142"/>
      <c r="E221" s="142"/>
      <c r="F221" s="143"/>
    </row>
    <row r="222" spans="1:7" ht="21.75" customHeight="1" x14ac:dyDescent="0.25">
      <c r="A222" s="65">
        <f>+A220+1</f>
        <v>709</v>
      </c>
      <c r="B222" s="79" t="s">
        <v>64</v>
      </c>
      <c r="C222" s="12" t="s">
        <v>4</v>
      </c>
      <c r="D222" s="56">
        <v>120</v>
      </c>
      <c r="E222" s="39"/>
      <c r="F222" s="12"/>
    </row>
    <row r="223" spans="1:7" ht="21.75" customHeight="1" x14ac:dyDescent="0.25">
      <c r="A223" s="65">
        <f>A222+1</f>
        <v>710</v>
      </c>
      <c r="B223" s="79" t="s">
        <v>110</v>
      </c>
      <c r="C223" s="12" t="s">
        <v>4</v>
      </c>
      <c r="D223" s="56">
        <v>100</v>
      </c>
      <c r="E223" s="39"/>
      <c r="F223" s="12"/>
    </row>
    <row r="224" spans="1:7" ht="21.75" customHeight="1" x14ac:dyDescent="0.25">
      <c r="A224" s="65">
        <f>A223+1</f>
        <v>711</v>
      </c>
      <c r="B224" s="79" t="s">
        <v>65</v>
      </c>
      <c r="C224" s="12" t="s">
        <v>13</v>
      </c>
      <c r="D224" s="56">
        <v>1</v>
      </c>
      <c r="E224" s="39"/>
      <c r="F224" s="12"/>
    </row>
    <row r="225" spans="1:6" ht="21.75" hidden="1" customHeight="1" outlineLevel="1" x14ac:dyDescent="0.25">
      <c r="A225" s="65">
        <f>A224+1</f>
        <v>712</v>
      </c>
      <c r="B225" s="79" t="s">
        <v>66</v>
      </c>
      <c r="C225" s="12" t="s">
        <v>13</v>
      </c>
      <c r="D225" s="56">
        <v>3</v>
      </c>
      <c r="E225" s="39">
        <v>900</v>
      </c>
      <c r="F225" s="12">
        <f t="shared" ref="F225" si="13">+D225*E225</f>
        <v>2700</v>
      </c>
    </row>
    <row r="226" spans="1:6" ht="21.75" hidden="1" customHeight="1" outlineLevel="1" x14ac:dyDescent="0.25">
      <c r="A226" s="65"/>
      <c r="B226" s="78" t="s">
        <v>181</v>
      </c>
      <c r="C226" s="141"/>
      <c r="D226" s="142"/>
      <c r="E226" s="142"/>
      <c r="F226" s="143"/>
    </row>
    <row r="227" spans="1:6" ht="21.75" customHeight="1" collapsed="1" x14ac:dyDescent="0.25">
      <c r="A227" s="65">
        <f>+A225+1</f>
        <v>713</v>
      </c>
      <c r="B227" s="79" t="s">
        <v>182</v>
      </c>
      <c r="C227" s="12" t="s">
        <v>4</v>
      </c>
      <c r="D227" s="56">
        <v>40</v>
      </c>
      <c r="E227" s="39"/>
      <c r="F227" s="12"/>
    </row>
    <row r="228" spans="1:6" ht="21.75" customHeight="1" x14ac:dyDescent="0.25">
      <c r="A228" s="65">
        <f>A227+1</f>
        <v>714</v>
      </c>
      <c r="B228" s="79" t="s">
        <v>183</v>
      </c>
      <c r="C228" s="12" t="s">
        <v>4</v>
      </c>
      <c r="D228" s="56">
        <v>120</v>
      </c>
      <c r="E228" s="39"/>
      <c r="F228" s="12"/>
    </row>
    <row r="229" spans="1:6" ht="21.75" customHeight="1" x14ac:dyDescent="0.25">
      <c r="A229" s="65">
        <f>A228+1</f>
        <v>715</v>
      </c>
      <c r="B229" s="79" t="s">
        <v>184</v>
      </c>
      <c r="C229" s="12" t="s">
        <v>4</v>
      </c>
      <c r="D229" s="56">
        <v>200</v>
      </c>
      <c r="E229" s="39"/>
      <c r="F229" s="12"/>
    </row>
    <row r="230" spans="1:6" ht="21.75" hidden="1" customHeight="1" outlineLevel="1" x14ac:dyDescent="0.25">
      <c r="A230" s="65">
        <f t="shared" ref="A230:A234" si="14">A229+1</f>
        <v>716</v>
      </c>
      <c r="B230" s="79" t="s">
        <v>185</v>
      </c>
      <c r="C230" s="12" t="s">
        <v>4</v>
      </c>
      <c r="D230" s="56">
        <v>40</v>
      </c>
      <c r="E230" s="39"/>
      <c r="F230" s="12"/>
    </row>
    <row r="231" spans="1:6" ht="21.75" hidden="1" customHeight="1" outlineLevel="1" x14ac:dyDescent="0.25">
      <c r="A231" s="65">
        <f t="shared" si="14"/>
        <v>717</v>
      </c>
      <c r="B231" s="79" t="s">
        <v>186</v>
      </c>
      <c r="C231" s="12" t="s">
        <v>4</v>
      </c>
      <c r="D231" s="56">
        <v>250</v>
      </c>
      <c r="E231" s="39"/>
      <c r="F231" s="12"/>
    </row>
    <row r="232" spans="1:6" ht="21.75" hidden="1" customHeight="1" outlineLevel="1" x14ac:dyDescent="0.25">
      <c r="A232" s="65">
        <f t="shared" si="14"/>
        <v>718</v>
      </c>
      <c r="B232" s="79" t="s">
        <v>111</v>
      </c>
      <c r="C232" s="12" t="s">
        <v>4</v>
      </c>
      <c r="D232" s="56">
        <v>40</v>
      </c>
      <c r="E232" s="39"/>
      <c r="F232" s="12"/>
    </row>
    <row r="233" spans="1:6" ht="21.75" hidden="1" customHeight="1" outlineLevel="1" x14ac:dyDescent="0.25">
      <c r="A233" s="65">
        <f t="shared" si="14"/>
        <v>719</v>
      </c>
      <c r="B233" s="79" t="s">
        <v>112</v>
      </c>
      <c r="C233" s="12" t="s">
        <v>4</v>
      </c>
      <c r="D233" s="56">
        <v>150</v>
      </c>
      <c r="E233" s="39"/>
      <c r="F233" s="12"/>
    </row>
    <row r="234" spans="1:6" ht="21.75" hidden="1" customHeight="1" outlineLevel="1" x14ac:dyDescent="0.25">
      <c r="A234" s="65">
        <f t="shared" si="14"/>
        <v>720</v>
      </c>
      <c r="B234" s="79" t="s">
        <v>113</v>
      </c>
      <c r="C234" s="12" t="s">
        <v>4</v>
      </c>
      <c r="D234" s="56">
        <v>30</v>
      </c>
      <c r="E234" s="39"/>
      <c r="F234" s="12"/>
    </row>
    <row r="235" spans="1:6" ht="21.75" customHeight="1" collapsed="1" x14ac:dyDescent="0.25">
      <c r="A235" s="65">
        <f>A234+1</f>
        <v>721</v>
      </c>
      <c r="B235" s="79" t="s">
        <v>217</v>
      </c>
      <c r="C235" s="12" t="s">
        <v>4</v>
      </c>
      <c r="D235" s="56">
        <v>100</v>
      </c>
      <c r="E235" s="39"/>
      <c r="F235" s="12"/>
    </row>
    <row r="236" spans="1:6" ht="21.75" customHeight="1" x14ac:dyDescent="0.25">
      <c r="A236" s="65">
        <f>A235+1</f>
        <v>722</v>
      </c>
      <c r="B236" s="79" t="s">
        <v>218</v>
      </c>
      <c r="C236" s="12" t="s">
        <v>4</v>
      </c>
      <c r="D236" s="56">
        <v>100</v>
      </c>
      <c r="E236" s="39"/>
      <c r="F236" s="12"/>
    </row>
    <row r="237" spans="1:6" ht="21.75" hidden="1" customHeight="1" outlineLevel="1" x14ac:dyDescent="0.25">
      <c r="A237" s="65"/>
      <c r="B237" s="78" t="s">
        <v>67</v>
      </c>
      <c r="C237" s="132"/>
      <c r="D237" s="133"/>
      <c r="E237" s="133"/>
      <c r="F237" s="134"/>
    </row>
    <row r="238" spans="1:6" ht="21.75" hidden="1" customHeight="1" outlineLevel="1" x14ac:dyDescent="0.25">
      <c r="A238" s="65">
        <f>A236+1</f>
        <v>723</v>
      </c>
      <c r="B238" s="79" t="s">
        <v>68</v>
      </c>
      <c r="C238" s="12" t="s">
        <v>0</v>
      </c>
      <c r="D238" s="56">
        <v>1</v>
      </c>
      <c r="E238" s="39">
        <v>40000</v>
      </c>
      <c r="F238" s="12">
        <f>+D238*E238</f>
        <v>40000</v>
      </c>
    </row>
    <row r="239" spans="1:6" ht="21.75" hidden="1" customHeight="1" outlineLevel="1" x14ac:dyDescent="0.25">
      <c r="A239" s="65">
        <f>+A238+1</f>
        <v>724</v>
      </c>
      <c r="B239" s="79" t="s">
        <v>219</v>
      </c>
      <c r="C239" s="12"/>
      <c r="D239" s="56"/>
      <c r="E239" s="39"/>
      <c r="F239" s="12"/>
    </row>
    <row r="240" spans="1:6" ht="21.75" hidden="1" customHeight="1" outlineLevel="1" x14ac:dyDescent="0.25">
      <c r="A240" s="65"/>
      <c r="B240" s="79" t="s">
        <v>270</v>
      </c>
      <c r="C240" s="12" t="s">
        <v>0</v>
      </c>
      <c r="D240" s="56">
        <v>1</v>
      </c>
      <c r="E240" s="39">
        <v>8000</v>
      </c>
      <c r="F240" s="12">
        <f t="shared" ref="F240:F254" si="15">+D240*E240</f>
        <v>8000</v>
      </c>
    </row>
    <row r="241" spans="1:6" ht="21.75" hidden="1" customHeight="1" outlineLevel="1" x14ac:dyDescent="0.25">
      <c r="A241" s="65"/>
      <c r="B241" s="79" t="s">
        <v>271</v>
      </c>
      <c r="C241" s="12" t="s">
        <v>0</v>
      </c>
      <c r="D241" s="56">
        <v>1</v>
      </c>
      <c r="E241" s="39">
        <v>6000</v>
      </c>
      <c r="F241" s="12">
        <f t="shared" si="15"/>
        <v>6000</v>
      </c>
    </row>
    <row r="242" spans="1:6" ht="21.75" hidden="1" customHeight="1" outlineLevel="1" x14ac:dyDescent="0.25">
      <c r="A242" s="65"/>
      <c r="B242" s="79" t="s">
        <v>272</v>
      </c>
      <c r="C242" s="12" t="s">
        <v>0</v>
      </c>
      <c r="D242" s="56">
        <v>1</v>
      </c>
      <c r="E242" s="39">
        <v>8000</v>
      </c>
      <c r="F242" s="12">
        <f t="shared" si="15"/>
        <v>8000</v>
      </c>
    </row>
    <row r="243" spans="1:6" ht="21.75" hidden="1" customHeight="1" outlineLevel="1" x14ac:dyDescent="0.25">
      <c r="A243" s="65"/>
      <c r="B243" s="79" t="s">
        <v>273</v>
      </c>
      <c r="C243" s="12" t="s">
        <v>0</v>
      </c>
      <c r="D243" s="56">
        <v>1</v>
      </c>
      <c r="E243" s="39">
        <v>6000</v>
      </c>
      <c r="F243" s="12">
        <f t="shared" si="15"/>
        <v>6000</v>
      </c>
    </row>
    <row r="244" spans="1:6" ht="21.75" customHeight="1" collapsed="1" x14ac:dyDescent="0.25">
      <c r="A244" s="65"/>
      <c r="B244" s="79" t="s">
        <v>274</v>
      </c>
      <c r="C244" s="12" t="s">
        <v>0</v>
      </c>
      <c r="D244" s="56">
        <v>1</v>
      </c>
      <c r="E244" s="39"/>
      <c r="F244" s="12"/>
    </row>
    <row r="245" spans="1:6" ht="21.75" customHeight="1" x14ac:dyDescent="0.25">
      <c r="A245" s="65"/>
      <c r="B245" s="79" t="s">
        <v>275</v>
      </c>
      <c r="C245" s="12" t="s">
        <v>0</v>
      </c>
      <c r="D245" s="56">
        <v>1</v>
      </c>
      <c r="E245" s="39"/>
      <c r="F245" s="12"/>
    </row>
    <row r="246" spans="1:6" ht="21.75" hidden="1" customHeight="1" outlineLevel="1" x14ac:dyDescent="0.25">
      <c r="A246" s="65"/>
      <c r="B246" s="79" t="s">
        <v>276</v>
      </c>
      <c r="C246" s="12" t="s">
        <v>0</v>
      </c>
      <c r="D246" s="56">
        <v>1</v>
      </c>
      <c r="E246" s="39">
        <v>6000</v>
      </c>
      <c r="F246" s="12">
        <f t="shared" si="15"/>
        <v>6000</v>
      </c>
    </row>
    <row r="247" spans="1:6" ht="21.75" hidden="1" customHeight="1" outlineLevel="1" x14ac:dyDescent="0.25">
      <c r="A247" s="65"/>
      <c r="B247" s="79" t="s">
        <v>277</v>
      </c>
      <c r="C247" s="12" t="s">
        <v>0</v>
      </c>
      <c r="D247" s="56">
        <v>1</v>
      </c>
      <c r="E247" s="39">
        <v>8000</v>
      </c>
      <c r="F247" s="12">
        <f t="shared" si="15"/>
        <v>8000</v>
      </c>
    </row>
    <row r="248" spans="1:6" ht="21.75" hidden="1" customHeight="1" outlineLevel="1" x14ac:dyDescent="0.25">
      <c r="A248" s="65"/>
      <c r="B248" s="79" t="s">
        <v>278</v>
      </c>
      <c r="C248" s="12" t="s">
        <v>0</v>
      </c>
      <c r="D248" s="56">
        <v>1</v>
      </c>
      <c r="E248" s="39">
        <v>8000</v>
      </c>
      <c r="F248" s="12">
        <f t="shared" si="15"/>
        <v>8000</v>
      </c>
    </row>
    <row r="249" spans="1:6" ht="21.75" hidden="1" customHeight="1" outlineLevel="1" x14ac:dyDescent="0.25">
      <c r="A249" s="65"/>
      <c r="B249" s="79" t="s">
        <v>279</v>
      </c>
      <c r="C249" s="12" t="s">
        <v>0</v>
      </c>
      <c r="D249" s="56">
        <v>1</v>
      </c>
      <c r="E249" s="39">
        <v>8000</v>
      </c>
      <c r="F249" s="12">
        <f t="shared" si="15"/>
        <v>8000</v>
      </c>
    </row>
    <row r="250" spans="1:6" ht="21.75" hidden="1" customHeight="1" outlineLevel="1" x14ac:dyDescent="0.25">
      <c r="A250" s="65"/>
      <c r="B250" s="79" t="s">
        <v>280</v>
      </c>
      <c r="C250" s="12" t="s">
        <v>0</v>
      </c>
      <c r="D250" s="56">
        <v>1</v>
      </c>
      <c r="E250" s="39">
        <v>14000</v>
      </c>
      <c r="F250" s="12">
        <f t="shared" si="15"/>
        <v>14000</v>
      </c>
    </row>
    <row r="251" spans="1:6" ht="21.75" customHeight="1" collapsed="1" x14ac:dyDescent="0.25">
      <c r="A251" s="65"/>
      <c r="B251" s="79" t="s">
        <v>281</v>
      </c>
      <c r="C251" s="12" t="s">
        <v>0</v>
      </c>
      <c r="D251" s="56">
        <v>1</v>
      </c>
      <c r="E251" s="39"/>
      <c r="F251" s="12"/>
    </row>
    <row r="252" spans="1:6" ht="21.75" customHeight="1" x14ac:dyDescent="0.25">
      <c r="A252" s="65"/>
      <c r="B252" s="79" t="s">
        <v>282</v>
      </c>
      <c r="C252" s="12" t="s">
        <v>0</v>
      </c>
      <c r="D252" s="56">
        <v>1</v>
      </c>
      <c r="E252" s="39"/>
      <c r="F252" s="12"/>
    </row>
    <row r="253" spans="1:6" ht="21.75" hidden="1" customHeight="1" outlineLevel="1" x14ac:dyDescent="0.25">
      <c r="A253" s="65"/>
      <c r="B253" s="79" t="s">
        <v>283</v>
      </c>
      <c r="C253" s="12" t="s">
        <v>0</v>
      </c>
      <c r="D253" s="56">
        <v>1</v>
      </c>
      <c r="E253" s="39">
        <v>3000</v>
      </c>
      <c r="F253" s="12">
        <f t="shared" si="15"/>
        <v>3000</v>
      </c>
    </row>
    <row r="254" spans="1:6" ht="21.75" hidden="1" customHeight="1" outlineLevel="1" x14ac:dyDescent="0.25">
      <c r="A254" s="65"/>
      <c r="B254" s="79" t="s">
        <v>284</v>
      </c>
      <c r="C254" s="12" t="s">
        <v>0</v>
      </c>
      <c r="D254" s="56">
        <v>1</v>
      </c>
      <c r="E254" s="39">
        <v>5500</v>
      </c>
      <c r="F254" s="12">
        <f t="shared" si="15"/>
        <v>5500</v>
      </c>
    </row>
    <row r="255" spans="1:6" ht="21.75" hidden="1" customHeight="1" outlineLevel="1" x14ac:dyDescent="0.25">
      <c r="A255" s="65"/>
      <c r="B255" s="78" t="s">
        <v>69</v>
      </c>
      <c r="C255" s="132"/>
      <c r="D255" s="133"/>
      <c r="E255" s="133"/>
      <c r="F255" s="134"/>
    </row>
    <row r="256" spans="1:6" ht="21.75" hidden="1" customHeight="1" outlineLevel="1" x14ac:dyDescent="0.25">
      <c r="A256" s="65">
        <f>+A239+1</f>
        <v>725</v>
      </c>
      <c r="B256" s="79" t="s">
        <v>115</v>
      </c>
      <c r="C256" s="12" t="s">
        <v>0</v>
      </c>
      <c r="D256" s="56">
        <v>10</v>
      </c>
      <c r="E256" s="39">
        <v>100</v>
      </c>
      <c r="F256" s="12">
        <f>+D256*E256</f>
        <v>1000</v>
      </c>
    </row>
    <row r="257" spans="1:6" ht="21.75" customHeight="1" collapsed="1" x14ac:dyDescent="0.25">
      <c r="A257" s="65">
        <f>+A256+1</f>
        <v>726</v>
      </c>
      <c r="B257" s="79" t="s">
        <v>116</v>
      </c>
      <c r="C257" s="12" t="s">
        <v>0</v>
      </c>
      <c r="D257" s="56">
        <v>12</v>
      </c>
      <c r="E257" s="39"/>
      <c r="F257" s="12"/>
    </row>
    <row r="258" spans="1:6" ht="21.75" hidden="1" customHeight="1" outlineLevel="1" x14ac:dyDescent="0.25">
      <c r="A258" s="65">
        <f>+A257+1</f>
        <v>727</v>
      </c>
      <c r="B258" s="79" t="s">
        <v>114</v>
      </c>
      <c r="C258" s="12" t="s">
        <v>0</v>
      </c>
      <c r="D258" s="56">
        <v>2</v>
      </c>
      <c r="E258" s="39"/>
      <c r="F258" s="12"/>
    </row>
    <row r="259" spans="1:6" ht="21.75" hidden="1" customHeight="1" outlineLevel="1" x14ac:dyDescent="0.25">
      <c r="A259" s="65">
        <f>+A258+1</f>
        <v>728</v>
      </c>
      <c r="B259" s="79" t="s">
        <v>187</v>
      </c>
      <c r="C259" s="12" t="s">
        <v>0</v>
      </c>
      <c r="D259" s="56">
        <v>2</v>
      </c>
      <c r="E259" s="39"/>
      <c r="F259" s="12"/>
    </row>
    <row r="260" spans="1:6" ht="21.75" hidden="1" customHeight="1" outlineLevel="1" x14ac:dyDescent="0.25">
      <c r="A260" s="65">
        <f>+A259+1</f>
        <v>729</v>
      </c>
      <c r="B260" s="79" t="s">
        <v>117</v>
      </c>
      <c r="C260" s="12" t="s">
        <v>0</v>
      </c>
      <c r="D260" s="56">
        <v>38</v>
      </c>
      <c r="E260" s="39"/>
      <c r="F260" s="12"/>
    </row>
    <row r="261" spans="1:6" ht="21.75" hidden="1" customHeight="1" outlineLevel="1" x14ac:dyDescent="0.25">
      <c r="A261" s="65">
        <f t="shared" ref="A261:A273" si="16">+A260+1</f>
        <v>730</v>
      </c>
      <c r="B261" s="79" t="s">
        <v>118</v>
      </c>
      <c r="C261" s="12" t="s">
        <v>0</v>
      </c>
      <c r="D261" s="56">
        <f>SUM(D285:D291)-(D256+D257+D258*2+D259*4+D260*2+D262-D263-D264)</f>
        <v>446</v>
      </c>
      <c r="E261" s="39"/>
      <c r="F261" s="12"/>
    </row>
    <row r="262" spans="1:6" ht="21.75" customHeight="1" collapsed="1" x14ac:dyDescent="0.25">
      <c r="A262" s="65">
        <f t="shared" si="16"/>
        <v>731</v>
      </c>
      <c r="B262" s="79" t="s">
        <v>70</v>
      </c>
      <c r="C262" s="12" t="s">
        <v>0</v>
      </c>
      <c r="D262" s="56">
        <v>32</v>
      </c>
      <c r="E262" s="39"/>
      <c r="F262" s="12"/>
    </row>
    <row r="263" spans="1:6" ht="21.75" customHeight="1" x14ac:dyDescent="0.25">
      <c r="A263" s="65">
        <f t="shared" si="16"/>
        <v>732</v>
      </c>
      <c r="B263" s="79" t="s">
        <v>71</v>
      </c>
      <c r="C263" s="12" t="s">
        <v>0</v>
      </c>
      <c r="D263" s="56">
        <v>10</v>
      </c>
      <c r="E263" s="39"/>
      <c r="F263" s="12"/>
    </row>
    <row r="264" spans="1:6" ht="21.75" customHeight="1" x14ac:dyDescent="0.25">
      <c r="A264" s="65">
        <f t="shared" si="16"/>
        <v>733</v>
      </c>
      <c r="B264" s="79" t="s">
        <v>188</v>
      </c>
      <c r="C264" s="12" t="s">
        <v>0</v>
      </c>
      <c r="D264" s="56">
        <v>4</v>
      </c>
      <c r="E264" s="39"/>
      <c r="F264" s="12"/>
    </row>
    <row r="265" spans="1:6" ht="21.75" customHeight="1" x14ac:dyDescent="0.25">
      <c r="A265" s="65"/>
      <c r="B265" s="78" t="s">
        <v>72</v>
      </c>
      <c r="C265" s="132"/>
      <c r="D265" s="133"/>
      <c r="E265" s="133"/>
      <c r="F265" s="134"/>
    </row>
    <row r="266" spans="1:6" ht="21.75" customHeight="1" x14ac:dyDescent="0.25">
      <c r="A266" s="65">
        <f>+A264+1</f>
        <v>734</v>
      </c>
      <c r="B266" s="79" t="s">
        <v>73</v>
      </c>
      <c r="C266" s="12" t="s">
        <v>0</v>
      </c>
      <c r="D266" s="56">
        <v>65</v>
      </c>
      <c r="E266" s="39"/>
      <c r="F266" s="12"/>
    </row>
    <row r="267" spans="1:6" ht="21.75" customHeight="1" x14ac:dyDescent="0.25">
      <c r="A267" s="65">
        <f t="shared" si="16"/>
        <v>735</v>
      </c>
      <c r="B267" s="79" t="s">
        <v>189</v>
      </c>
      <c r="C267" s="12" t="s">
        <v>0</v>
      </c>
      <c r="D267" s="56">
        <f>D268+D269+D270+4*D271-D266</f>
        <v>388</v>
      </c>
      <c r="E267" s="39"/>
      <c r="F267" s="12"/>
    </row>
    <row r="268" spans="1:6" ht="28.5" customHeight="1" x14ac:dyDescent="0.25">
      <c r="A268" s="65">
        <f t="shared" si="16"/>
        <v>736</v>
      </c>
      <c r="B268" s="79" t="s">
        <v>190</v>
      </c>
      <c r="C268" s="12" t="s">
        <v>0</v>
      </c>
      <c r="D268" s="56">
        <v>332</v>
      </c>
      <c r="E268" s="39"/>
      <c r="F268" s="12"/>
    </row>
    <row r="269" spans="1:6" ht="21.75" customHeight="1" x14ac:dyDescent="0.25">
      <c r="A269" s="65">
        <f t="shared" si="16"/>
        <v>737</v>
      </c>
      <c r="B269" s="79" t="s">
        <v>191</v>
      </c>
      <c r="C269" s="12" t="s">
        <v>0</v>
      </c>
      <c r="D269" s="56">
        <v>6</v>
      </c>
      <c r="E269" s="39"/>
      <c r="F269" s="12"/>
    </row>
    <row r="270" spans="1:6" ht="21.75" customHeight="1" x14ac:dyDescent="0.25">
      <c r="A270" s="65">
        <f t="shared" si="16"/>
        <v>738</v>
      </c>
      <c r="B270" s="79" t="s">
        <v>192</v>
      </c>
      <c r="C270" s="12" t="s">
        <v>0</v>
      </c>
      <c r="D270" s="56">
        <v>27</v>
      </c>
      <c r="E270" s="39"/>
      <c r="F270" s="12"/>
    </row>
    <row r="271" spans="1:6" ht="21.75" customHeight="1" x14ac:dyDescent="0.25">
      <c r="A271" s="65">
        <f t="shared" si="16"/>
        <v>739</v>
      </c>
      <c r="B271" s="79" t="s">
        <v>285</v>
      </c>
      <c r="C271" s="12" t="s">
        <v>0</v>
      </c>
      <c r="D271" s="56">
        <v>22</v>
      </c>
      <c r="E271" s="39"/>
      <c r="F271" s="12"/>
    </row>
    <row r="272" spans="1:6" ht="21.75" customHeight="1" x14ac:dyDescent="0.25">
      <c r="A272" s="65">
        <f t="shared" si="16"/>
        <v>740</v>
      </c>
      <c r="B272" s="79" t="s">
        <v>193</v>
      </c>
      <c r="C272" s="12" t="s">
        <v>0</v>
      </c>
      <c r="D272" s="56">
        <v>44</v>
      </c>
      <c r="E272" s="39"/>
      <c r="F272" s="12"/>
    </row>
    <row r="273" spans="1:6" ht="21.75" customHeight="1" x14ac:dyDescent="0.25">
      <c r="A273" s="65">
        <f t="shared" si="16"/>
        <v>741</v>
      </c>
      <c r="B273" s="79" t="s">
        <v>152</v>
      </c>
      <c r="C273" s="12" t="s">
        <v>0</v>
      </c>
      <c r="D273" s="56">
        <v>2</v>
      </c>
      <c r="E273" s="39"/>
      <c r="F273" s="12"/>
    </row>
    <row r="274" spans="1:6" ht="21.75" customHeight="1" x14ac:dyDescent="0.25">
      <c r="A274" s="80"/>
      <c r="B274" s="78" t="s">
        <v>194</v>
      </c>
      <c r="C274" s="92"/>
      <c r="D274" s="93"/>
      <c r="E274" s="93"/>
      <c r="F274" s="94"/>
    </row>
    <row r="275" spans="1:6" ht="21.75" customHeight="1" x14ac:dyDescent="0.25">
      <c r="A275" s="65">
        <f>+A273+1</f>
        <v>742</v>
      </c>
      <c r="B275" s="79" t="s">
        <v>195</v>
      </c>
      <c r="C275" s="12" t="s">
        <v>196</v>
      </c>
      <c r="D275" s="56">
        <v>1</v>
      </c>
      <c r="E275" s="39"/>
      <c r="F275" s="12"/>
    </row>
    <row r="276" spans="1:6" ht="21.75" customHeight="1" x14ac:dyDescent="0.25">
      <c r="A276" s="65">
        <f>+A275+1</f>
        <v>743</v>
      </c>
      <c r="B276" s="79" t="s">
        <v>197</v>
      </c>
      <c r="C276" s="12" t="s">
        <v>196</v>
      </c>
      <c r="D276" s="56">
        <v>2</v>
      </c>
      <c r="E276" s="39"/>
      <c r="F276" s="12"/>
    </row>
    <row r="277" spans="1:6" ht="21.75" customHeight="1" x14ac:dyDescent="0.25">
      <c r="A277" s="65">
        <f t="shared" ref="A277:A283" si="17">+A276+1</f>
        <v>744</v>
      </c>
      <c r="B277" s="79" t="s">
        <v>198</v>
      </c>
      <c r="C277" s="12" t="s">
        <v>196</v>
      </c>
      <c r="D277" s="56">
        <v>11</v>
      </c>
      <c r="E277" s="39"/>
      <c r="F277" s="12"/>
    </row>
    <row r="278" spans="1:6" ht="21.75" customHeight="1" x14ac:dyDescent="0.25">
      <c r="A278" s="65">
        <f t="shared" si="17"/>
        <v>745</v>
      </c>
      <c r="B278" s="79" t="s">
        <v>199</v>
      </c>
      <c r="C278" s="12" t="s">
        <v>196</v>
      </c>
      <c r="D278" s="56">
        <v>1</v>
      </c>
      <c r="E278" s="39"/>
      <c r="F278" s="12"/>
    </row>
    <row r="279" spans="1:6" ht="21.75" customHeight="1" x14ac:dyDescent="0.25">
      <c r="A279" s="65">
        <f t="shared" si="17"/>
        <v>746</v>
      </c>
      <c r="B279" s="79" t="s">
        <v>220</v>
      </c>
      <c r="C279" s="12" t="s">
        <v>196</v>
      </c>
      <c r="D279" s="56">
        <v>1</v>
      </c>
      <c r="E279" s="39"/>
      <c r="F279" s="12"/>
    </row>
    <row r="280" spans="1:6" ht="21.75" customHeight="1" x14ac:dyDescent="0.25">
      <c r="A280" s="65">
        <f t="shared" si="17"/>
        <v>747</v>
      </c>
      <c r="B280" s="79" t="s">
        <v>200</v>
      </c>
      <c r="C280" s="12" t="s">
        <v>196</v>
      </c>
      <c r="D280" s="56">
        <v>1</v>
      </c>
      <c r="E280" s="39"/>
      <c r="F280" s="12"/>
    </row>
    <row r="281" spans="1:6" ht="21.75" customHeight="1" x14ac:dyDescent="0.25">
      <c r="A281" s="65">
        <f t="shared" si="17"/>
        <v>748</v>
      </c>
      <c r="B281" s="79" t="s">
        <v>201</v>
      </c>
      <c r="C281" s="12" t="s">
        <v>196</v>
      </c>
      <c r="D281" s="56">
        <v>10</v>
      </c>
      <c r="E281" s="39"/>
      <c r="F281" s="12"/>
    </row>
    <row r="282" spans="1:6" ht="21.75" customHeight="1" x14ac:dyDescent="0.25">
      <c r="A282" s="65">
        <f t="shared" si="17"/>
        <v>749</v>
      </c>
      <c r="B282" s="79" t="s">
        <v>202</v>
      </c>
      <c r="C282" s="12" t="s">
        <v>196</v>
      </c>
      <c r="D282" s="56">
        <v>10</v>
      </c>
      <c r="E282" s="39"/>
      <c r="F282" s="12"/>
    </row>
    <row r="283" spans="1:6" ht="21.75" customHeight="1" x14ac:dyDescent="0.25">
      <c r="A283" s="65">
        <f t="shared" si="17"/>
        <v>750</v>
      </c>
      <c r="B283" s="79" t="s">
        <v>203</v>
      </c>
      <c r="C283" s="12" t="s">
        <v>196</v>
      </c>
      <c r="D283" s="56">
        <v>10</v>
      </c>
      <c r="E283" s="39"/>
      <c r="F283" s="12"/>
    </row>
    <row r="284" spans="1:6" ht="21.75" customHeight="1" x14ac:dyDescent="0.25">
      <c r="A284" s="65"/>
      <c r="B284" s="78" t="s">
        <v>74</v>
      </c>
      <c r="C284" s="132"/>
      <c r="D284" s="133"/>
      <c r="E284" s="133"/>
      <c r="F284" s="134"/>
    </row>
    <row r="285" spans="1:6" ht="21.75" customHeight="1" x14ac:dyDescent="0.25">
      <c r="A285" s="23">
        <f>+A283+1</f>
        <v>751</v>
      </c>
      <c r="B285" s="81" t="s">
        <v>286</v>
      </c>
      <c r="C285" s="12" t="s">
        <v>0</v>
      </c>
      <c r="D285" s="56">
        <v>252</v>
      </c>
      <c r="E285" s="39"/>
      <c r="F285" s="12"/>
    </row>
    <row r="286" spans="1:6" ht="21.75" customHeight="1" x14ac:dyDescent="0.25">
      <c r="A286" s="23">
        <f>A285+1</f>
        <v>752</v>
      </c>
      <c r="B286" s="81" t="s">
        <v>287</v>
      </c>
      <c r="C286" s="12" t="s">
        <v>0</v>
      </c>
      <c r="D286" s="56">
        <v>112</v>
      </c>
      <c r="E286" s="39"/>
      <c r="F286" s="12"/>
    </row>
    <row r="287" spans="1:6" ht="21.75" customHeight="1" x14ac:dyDescent="0.25">
      <c r="A287" s="23">
        <f>A286+1</f>
        <v>753</v>
      </c>
      <c r="B287" s="81" t="s">
        <v>288</v>
      </c>
      <c r="C287" s="12" t="s">
        <v>0</v>
      </c>
      <c r="D287" s="56">
        <v>56</v>
      </c>
      <c r="E287" s="39"/>
      <c r="F287" s="12"/>
    </row>
    <row r="288" spans="1:6" ht="21.75" customHeight="1" x14ac:dyDescent="0.25">
      <c r="A288" s="23">
        <f>A287+1</f>
        <v>754</v>
      </c>
      <c r="B288" s="81" t="s">
        <v>291</v>
      </c>
      <c r="C288" s="12" t="s">
        <v>0</v>
      </c>
      <c r="D288" s="56">
        <v>32</v>
      </c>
      <c r="E288" s="39"/>
      <c r="F288" s="12"/>
    </row>
    <row r="289" spans="1:6" ht="21.75" customHeight="1" x14ac:dyDescent="0.25">
      <c r="A289" s="23">
        <f t="shared" ref="A289:A291" si="18">A288+1</f>
        <v>755</v>
      </c>
      <c r="B289" s="81" t="s">
        <v>365</v>
      </c>
      <c r="C289" s="12" t="s">
        <v>0</v>
      </c>
      <c r="D289" s="56">
        <v>21</v>
      </c>
      <c r="E289" s="39"/>
      <c r="F289" s="12"/>
    </row>
    <row r="290" spans="1:6" ht="21.75" customHeight="1" x14ac:dyDescent="0.25">
      <c r="A290" s="23">
        <f t="shared" si="18"/>
        <v>756</v>
      </c>
      <c r="B290" s="81" t="s">
        <v>289</v>
      </c>
      <c r="C290" s="12" t="s">
        <v>0</v>
      </c>
      <c r="D290" s="56">
        <v>36</v>
      </c>
      <c r="E290" s="39"/>
      <c r="F290" s="12"/>
    </row>
    <row r="291" spans="1:6" ht="21.75" customHeight="1" x14ac:dyDescent="0.25">
      <c r="A291" s="23">
        <f t="shared" si="18"/>
        <v>757</v>
      </c>
      <c r="B291" s="81" t="s">
        <v>290</v>
      </c>
      <c r="C291" s="12" t="s">
        <v>0</v>
      </c>
      <c r="D291" s="56">
        <v>65</v>
      </c>
      <c r="E291" s="39"/>
      <c r="F291" s="12"/>
    </row>
    <row r="292" spans="1:6" ht="21.75" customHeight="1" x14ac:dyDescent="0.25">
      <c r="A292" s="65"/>
      <c r="B292" s="78" t="s">
        <v>75</v>
      </c>
      <c r="C292" s="132"/>
      <c r="D292" s="133"/>
      <c r="E292" s="133"/>
      <c r="F292" s="134"/>
    </row>
    <row r="293" spans="1:6" ht="21.75" customHeight="1" x14ac:dyDescent="0.25">
      <c r="A293" s="65">
        <f>+A291+1</f>
        <v>758</v>
      </c>
      <c r="B293" s="79" t="s">
        <v>76</v>
      </c>
      <c r="C293" s="12" t="s">
        <v>0</v>
      </c>
      <c r="D293" s="56">
        <v>44</v>
      </c>
      <c r="E293" s="39"/>
      <c r="F293" s="12"/>
    </row>
    <row r="294" spans="1:6" ht="21.75" customHeight="1" x14ac:dyDescent="0.25">
      <c r="A294" s="65">
        <f t="shared" ref="A294:A295" si="19">A293+1</f>
        <v>759</v>
      </c>
      <c r="B294" s="79" t="s">
        <v>77</v>
      </c>
      <c r="C294" s="12" t="s">
        <v>0</v>
      </c>
      <c r="D294" s="56">
        <v>18</v>
      </c>
      <c r="E294" s="39"/>
      <c r="F294" s="12"/>
    </row>
    <row r="295" spans="1:6" ht="21.75" customHeight="1" thickBot="1" x14ac:dyDescent="0.3">
      <c r="A295" s="65">
        <f t="shared" si="19"/>
        <v>760</v>
      </c>
      <c r="B295" s="79" t="s">
        <v>119</v>
      </c>
      <c r="C295" s="12" t="s">
        <v>0</v>
      </c>
      <c r="D295" s="56">
        <v>3</v>
      </c>
      <c r="E295" s="39"/>
      <c r="F295" s="12"/>
    </row>
    <row r="296" spans="1:6" ht="21.75" customHeight="1" thickBot="1" x14ac:dyDescent="0.3">
      <c r="A296" s="26" t="s">
        <v>51</v>
      </c>
      <c r="B296" s="32"/>
      <c r="C296" s="16"/>
      <c r="D296" s="54"/>
      <c r="E296" s="43"/>
      <c r="F296" s="48"/>
    </row>
    <row r="297" spans="1:6" ht="21.75" customHeight="1" x14ac:dyDescent="0.25">
      <c r="A297" s="17"/>
      <c r="B297" s="18" t="s">
        <v>204</v>
      </c>
      <c r="C297" s="19"/>
      <c r="D297" s="55"/>
      <c r="E297" s="44"/>
      <c r="F297" s="49"/>
    </row>
    <row r="298" spans="1:6" ht="21.75" customHeight="1" x14ac:dyDescent="0.25">
      <c r="A298" s="65"/>
      <c r="B298" s="78" t="s">
        <v>205</v>
      </c>
      <c r="C298" s="135"/>
      <c r="D298" s="136"/>
      <c r="E298" s="136"/>
      <c r="F298" s="137"/>
    </row>
    <row r="299" spans="1:6" ht="21.75" customHeight="1" x14ac:dyDescent="0.25">
      <c r="A299" s="65">
        <v>801</v>
      </c>
      <c r="B299" s="79" t="s">
        <v>120</v>
      </c>
      <c r="C299" s="12" t="s">
        <v>0</v>
      </c>
      <c r="D299" s="56">
        <v>3</v>
      </c>
      <c r="E299" s="39"/>
      <c r="F299" s="12"/>
    </row>
    <row r="300" spans="1:6" ht="21.75" customHeight="1" x14ac:dyDescent="0.25">
      <c r="A300" s="65">
        <f>A299+1</f>
        <v>802</v>
      </c>
      <c r="B300" s="79" t="s">
        <v>78</v>
      </c>
      <c r="C300" s="12" t="s">
        <v>0</v>
      </c>
      <c r="D300" s="56">
        <v>3</v>
      </c>
      <c r="E300" s="39"/>
      <c r="F300" s="12"/>
    </row>
    <row r="301" spans="1:6" ht="21.75" customHeight="1" x14ac:dyDescent="0.25">
      <c r="A301" s="65">
        <f t="shared" ref="A301:A308" si="20">A300+1</f>
        <v>803</v>
      </c>
      <c r="B301" s="79" t="s">
        <v>259</v>
      </c>
      <c r="C301" s="12" t="s">
        <v>4</v>
      </c>
      <c r="D301" s="56">
        <v>2200</v>
      </c>
      <c r="E301" s="39"/>
      <c r="F301" s="12"/>
    </row>
    <row r="302" spans="1:6" ht="21.75" customHeight="1" x14ac:dyDescent="0.25">
      <c r="A302" s="65">
        <f t="shared" si="20"/>
        <v>804</v>
      </c>
      <c r="B302" s="79" t="s">
        <v>79</v>
      </c>
      <c r="C302" s="12" t="s">
        <v>0</v>
      </c>
      <c r="D302" s="56">
        <v>3</v>
      </c>
      <c r="E302" s="39"/>
      <c r="F302" s="12"/>
    </row>
    <row r="303" spans="1:6" ht="21.75" customHeight="1" x14ac:dyDescent="0.25">
      <c r="A303" s="65">
        <f t="shared" si="20"/>
        <v>805</v>
      </c>
      <c r="B303" s="79" t="s">
        <v>80</v>
      </c>
      <c r="C303" s="12" t="s">
        <v>0</v>
      </c>
      <c r="D303" s="56">
        <v>2</v>
      </c>
      <c r="E303" s="39"/>
      <c r="F303" s="12"/>
    </row>
    <row r="304" spans="1:6" ht="21.75" customHeight="1" x14ac:dyDescent="0.25">
      <c r="A304" s="65">
        <f t="shared" si="20"/>
        <v>806</v>
      </c>
      <c r="B304" s="79" t="s">
        <v>206</v>
      </c>
      <c r="C304" s="12" t="s">
        <v>0</v>
      </c>
      <c r="D304" s="56">
        <v>1</v>
      </c>
      <c r="E304" s="39"/>
      <c r="F304" s="12"/>
    </row>
    <row r="305" spans="1:6" ht="21.75" customHeight="1" x14ac:dyDescent="0.25">
      <c r="A305" s="65">
        <f t="shared" si="20"/>
        <v>807</v>
      </c>
      <c r="B305" s="79" t="s">
        <v>81</v>
      </c>
      <c r="C305" s="12" t="s">
        <v>0</v>
      </c>
      <c r="D305" s="56">
        <v>86</v>
      </c>
      <c r="E305" s="39"/>
      <c r="F305" s="12"/>
    </row>
    <row r="306" spans="1:6" ht="21.75" customHeight="1" x14ac:dyDescent="0.25">
      <c r="A306" s="65">
        <f t="shared" si="20"/>
        <v>808</v>
      </c>
      <c r="B306" s="79" t="s">
        <v>82</v>
      </c>
      <c r="C306" s="12" t="s">
        <v>0</v>
      </c>
      <c r="D306" s="56">
        <v>86</v>
      </c>
      <c r="E306" s="39"/>
      <c r="F306" s="12"/>
    </row>
    <row r="307" spans="1:6" ht="21.75" customHeight="1" x14ac:dyDescent="0.25">
      <c r="A307" s="65">
        <f t="shared" si="20"/>
        <v>809</v>
      </c>
      <c r="B307" s="79" t="s">
        <v>83</v>
      </c>
      <c r="C307" s="12" t="s">
        <v>0</v>
      </c>
      <c r="D307" s="56">
        <v>42</v>
      </c>
      <c r="E307" s="39"/>
      <c r="F307" s="12"/>
    </row>
    <row r="308" spans="1:6" ht="21.75" customHeight="1" x14ac:dyDescent="0.25">
      <c r="A308" s="65">
        <f t="shared" si="20"/>
        <v>810</v>
      </c>
      <c r="B308" s="79" t="s">
        <v>84</v>
      </c>
      <c r="C308" s="12" t="s">
        <v>0</v>
      </c>
      <c r="D308" s="56">
        <v>3</v>
      </c>
      <c r="E308" s="39"/>
      <c r="F308" s="12"/>
    </row>
    <row r="309" spans="1:6" ht="21.75" customHeight="1" x14ac:dyDescent="0.25">
      <c r="A309" s="65"/>
      <c r="B309" s="78" t="s">
        <v>374</v>
      </c>
      <c r="C309" s="132"/>
      <c r="D309" s="133"/>
      <c r="E309" s="133"/>
      <c r="F309" s="134"/>
    </row>
    <row r="310" spans="1:6" ht="21.75" customHeight="1" x14ac:dyDescent="0.25">
      <c r="A310" s="82"/>
      <c r="B310" s="78" t="s">
        <v>207</v>
      </c>
      <c r="C310" s="84"/>
      <c r="D310" s="85"/>
      <c r="E310" s="89"/>
      <c r="F310" s="90"/>
    </row>
    <row r="311" spans="1:6" ht="21.75" customHeight="1" x14ac:dyDescent="0.25">
      <c r="A311" s="65">
        <f>+A308+1</f>
        <v>811</v>
      </c>
      <c r="B311" s="79" t="s">
        <v>208</v>
      </c>
      <c r="C311" s="12" t="s">
        <v>4</v>
      </c>
      <c r="D311" s="56">
        <v>800</v>
      </c>
      <c r="E311" s="39"/>
      <c r="F311" s="12"/>
    </row>
    <row r="312" spans="1:6" ht="21.75" customHeight="1" x14ac:dyDescent="0.25">
      <c r="A312" s="65">
        <f>A311+1</f>
        <v>812</v>
      </c>
      <c r="B312" s="79" t="s">
        <v>375</v>
      </c>
      <c r="C312" s="12" t="s">
        <v>4</v>
      </c>
      <c r="D312" s="56">
        <v>200</v>
      </c>
      <c r="E312" s="39"/>
      <c r="F312" s="12"/>
    </row>
    <row r="313" spans="1:6" ht="21.75" customHeight="1" x14ac:dyDescent="0.25">
      <c r="A313" s="65"/>
      <c r="B313" s="78" t="s">
        <v>209</v>
      </c>
      <c r="C313" s="132"/>
      <c r="D313" s="133"/>
      <c r="E313" s="133"/>
      <c r="F313" s="134"/>
    </row>
    <row r="314" spans="1:6" ht="21.75" customHeight="1" x14ac:dyDescent="0.25">
      <c r="A314" s="65">
        <f>+A312+1</f>
        <v>813</v>
      </c>
      <c r="B314" s="79" t="s">
        <v>210</v>
      </c>
      <c r="C314" s="12" t="s">
        <v>13</v>
      </c>
      <c r="D314" s="56">
        <v>1</v>
      </c>
      <c r="E314" s="39"/>
      <c r="F314" s="12"/>
    </row>
    <row r="315" spans="1:6" ht="21.75" customHeight="1" x14ac:dyDescent="0.25">
      <c r="A315" s="82"/>
      <c r="B315" s="83" t="s">
        <v>211</v>
      </c>
      <c r="C315" s="84"/>
      <c r="D315" s="85"/>
      <c r="E315" s="89"/>
      <c r="F315" s="91"/>
    </row>
    <row r="316" spans="1:6" ht="21.75" customHeight="1" x14ac:dyDescent="0.25">
      <c r="A316" s="65">
        <f>+A314+1</f>
        <v>814</v>
      </c>
      <c r="B316" s="79" t="s">
        <v>212</v>
      </c>
      <c r="C316" s="12" t="s">
        <v>0</v>
      </c>
      <c r="D316" s="56">
        <v>18</v>
      </c>
      <c r="E316" s="39"/>
      <c r="F316" s="12"/>
    </row>
    <row r="317" spans="1:6" ht="21.75" customHeight="1" x14ac:dyDescent="0.25">
      <c r="A317" s="65">
        <f>+A316+1</f>
        <v>815</v>
      </c>
      <c r="B317" s="79" t="s">
        <v>366</v>
      </c>
      <c r="C317" s="12" t="s">
        <v>0</v>
      </c>
      <c r="D317" s="56">
        <v>5</v>
      </c>
      <c r="E317" s="39"/>
      <c r="F317" s="12"/>
    </row>
    <row r="318" spans="1:6" ht="21.75" customHeight="1" x14ac:dyDescent="0.25">
      <c r="A318" s="65">
        <f t="shared" ref="A318:A319" si="21">+A317+1</f>
        <v>816</v>
      </c>
      <c r="B318" s="79" t="s">
        <v>213</v>
      </c>
      <c r="C318" s="12" t="s">
        <v>0</v>
      </c>
      <c r="D318" s="56">
        <v>3</v>
      </c>
      <c r="E318" s="39"/>
      <c r="F318" s="12"/>
    </row>
    <row r="319" spans="1:6" ht="21.75" customHeight="1" x14ac:dyDescent="0.25">
      <c r="A319" s="65">
        <f t="shared" si="21"/>
        <v>817</v>
      </c>
      <c r="B319" s="79" t="s">
        <v>214</v>
      </c>
      <c r="C319" s="12" t="s">
        <v>0</v>
      </c>
      <c r="D319" s="56">
        <v>22</v>
      </c>
      <c r="E319" s="39"/>
      <c r="F319" s="12"/>
    </row>
    <row r="320" spans="1:6" ht="21.75" customHeight="1" thickBot="1" x14ac:dyDescent="0.3">
      <c r="A320" s="65">
        <f>+A319+1</f>
        <v>818</v>
      </c>
      <c r="B320" s="79" t="s">
        <v>215</v>
      </c>
      <c r="C320" s="12" t="s">
        <v>13</v>
      </c>
      <c r="D320" s="56">
        <v>1</v>
      </c>
      <c r="E320" s="39"/>
      <c r="F320" s="12"/>
    </row>
    <row r="321" spans="1:6" ht="21.75" customHeight="1" thickBot="1" x14ac:dyDescent="0.3">
      <c r="A321" s="26" t="s">
        <v>216</v>
      </c>
      <c r="B321" s="26"/>
      <c r="C321" s="26"/>
      <c r="D321" s="57"/>
      <c r="E321" s="26"/>
      <c r="F321" s="48">
        <f>SUM(F299:F320)</f>
        <v>0</v>
      </c>
    </row>
    <row r="322" spans="1:6" ht="21.75" customHeight="1" x14ac:dyDescent="0.25">
      <c r="A322" s="17"/>
      <c r="B322" s="18" t="s">
        <v>147</v>
      </c>
      <c r="C322" s="19"/>
      <c r="D322" s="55"/>
      <c r="E322" s="44"/>
      <c r="F322" s="49"/>
    </row>
    <row r="323" spans="1:6" ht="21.75" customHeight="1" x14ac:dyDescent="0.25">
      <c r="A323" s="65">
        <v>901</v>
      </c>
      <c r="B323" s="79" t="s">
        <v>318</v>
      </c>
      <c r="C323" s="12" t="s">
        <v>301</v>
      </c>
      <c r="D323" s="56">
        <v>1100</v>
      </c>
      <c r="E323" s="39"/>
      <c r="F323" s="12">
        <f>+D323*E323</f>
        <v>0</v>
      </c>
    </row>
    <row r="324" spans="1:6" ht="30" customHeight="1" thickBot="1" x14ac:dyDescent="0.3">
      <c r="A324" s="65">
        <f>A323+1</f>
        <v>902</v>
      </c>
      <c r="B324" s="79" t="s">
        <v>373</v>
      </c>
      <c r="C324" s="12" t="s">
        <v>11</v>
      </c>
      <c r="D324" s="56">
        <v>200</v>
      </c>
      <c r="E324" s="39"/>
      <c r="F324" s="12"/>
    </row>
    <row r="325" spans="1:6" ht="21.75" customHeight="1" thickBot="1" x14ac:dyDescent="0.3">
      <c r="A325" s="26" t="s">
        <v>148</v>
      </c>
      <c r="B325" s="101"/>
      <c r="C325" s="26"/>
      <c r="D325" s="57"/>
      <c r="E325" s="26"/>
      <c r="F325" s="48">
        <f>SUM(F323:F324)</f>
        <v>0</v>
      </c>
    </row>
    <row r="326" spans="1:6" ht="21.75" customHeight="1" x14ac:dyDescent="0.25">
      <c r="A326" s="17"/>
      <c r="B326" s="18" t="s">
        <v>146</v>
      </c>
      <c r="C326" s="19"/>
      <c r="D326" s="55"/>
      <c r="E326" s="44"/>
      <c r="F326" s="49"/>
    </row>
    <row r="327" spans="1:6" ht="21.75" customHeight="1" x14ac:dyDescent="0.25">
      <c r="A327" s="65">
        <v>1001</v>
      </c>
      <c r="B327" s="79" t="s">
        <v>320</v>
      </c>
      <c r="C327" s="12" t="s">
        <v>10</v>
      </c>
      <c r="D327" s="56">
        <v>12000</v>
      </c>
      <c r="E327" s="39"/>
      <c r="F327" s="12"/>
    </row>
    <row r="328" spans="1:6" ht="21.75" customHeight="1" x14ac:dyDescent="0.25">
      <c r="A328" s="65">
        <f>+A327+1</f>
        <v>1002</v>
      </c>
      <c r="B328" s="79" t="s">
        <v>321</v>
      </c>
      <c r="C328" s="12" t="s">
        <v>10</v>
      </c>
      <c r="D328" s="56">
        <v>1000</v>
      </c>
      <c r="E328" s="39"/>
      <c r="F328" s="12"/>
    </row>
    <row r="329" spans="1:6" ht="21.75" customHeight="1" x14ac:dyDescent="0.25">
      <c r="A329" s="65">
        <f>+A328+1</f>
        <v>1003</v>
      </c>
      <c r="B329" s="79" t="s">
        <v>322</v>
      </c>
      <c r="C329" s="12" t="s">
        <v>10</v>
      </c>
      <c r="D329" s="56">
        <v>480</v>
      </c>
      <c r="E329" s="39"/>
      <c r="F329" s="12"/>
    </row>
    <row r="330" spans="1:6" ht="21.75" customHeight="1" thickBot="1" x14ac:dyDescent="0.3">
      <c r="A330" s="65">
        <f>+A329+1</f>
        <v>1004</v>
      </c>
      <c r="B330" s="79" t="s">
        <v>323</v>
      </c>
      <c r="C330" s="12" t="s">
        <v>10</v>
      </c>
      <c r="D330" s="56">
        <v>150</v>
      </c>
      <c r="E330" s="39"/>
      <c r="F330" s="12"/>
    </row>
    <row r="331" spans="1:6" ht="21.75" customHeight="1" thickBot="1" x14ac:dyDescent="0.3">
      <c r="A331" s="26" t="s">
        <v>25</v>
      </c>
      <c r="B331" s="26"/>
      <c r="C331" s="26"/>
      <c r="D331" s="57"/>
      <c r="E331" s="26"/>
      <c r="F331" s="48">
        <f>SUM(F327:F330)</f>
        <v>0</v>
      </c>
    </row>
    <row r="332" spans="1:6" ht="21.75" customHeight="1" x14ac:dyDescent="0.25">
      <c r="A332" s="17"/>
      <c r="B332" s="18" t="s">
        <v>149</v>
      </c>
      <c r="C332" s="19"/>
      <c r="D332" s="55"/>
      <c r="E332" s="44"/>
      <c r="F332" s="49"/>
    </row>
    <row r="333" spans="1:6" ht="21.75" customHeight="1" x14ac:dyDescent="0.25">
      <c r="A333" s="65">
        <v>1101</v>
      </c>
      <c r="B333" s="79" t="s">
        <v>150</v>
      </c>
      <c r="C333" s="12" t="s">
        <v>145</v>
      </c>
      <c r="D333" s="56">
        <v>1</v>
      </c>
      <c r="E333" s="39"/>
      <c r="F333" s="12"/>
    </row>
    <row r="334" spans="1:6" ht="21.75" customHeight="1" x14ac:dyDescent="0.25">
      <c r="A334" s="65">
        <v>1102</v>
      </c>
      <c r="B334" s="79" t="s">
        <v>360</v>
      </c>
      <c r="C334" s="12" t="s">
        <v>145</v>
      </c>
      <c r="D334" s="56">
        <v>6</v>
      </c>
      <c r="E334" s="39"/>
      <c r="F334" s="12"/>
    </row>
    <row r="335" spans="1:6" ht="21.75" customHeight="1" x14ac:dyDescent="0.25">
      <c r="A335" s="65">
        <v>1103</v>
      </c>
      <c r="B335" s="79" t="s">
        <v>316</v>
      </c>
      <c r="C335" s="12" t="s">
        <v>0</v>
      </c>
      <c r="D335" s="56">
        <v>32</v>
      </c>
      <c r="E335" s="39"/>
      <c r="F335" s="12"/>
    </row>
    <row r="336" spans="1:6" ht="21.75" customHeight="1" thickBot="1" x14ac:dyDescent="0.3">
      <c r="A336" s="65">
        <v>1104</v>
      </c>
      <c r="B336" s="79" t="s">
        <v>354</v>
      </c>
      <c r="C336" s="12" t="s">
        <v>0</v>
      </c>
      <c r="D336" s="56">
        <v>1</v>
      </c>
      <c r="E336" s="39"/>
      <c r="F336" s="12"/>
    </row>
    <row r="337" spans="1:6" ht="21.75" customHeight="1" thickBot="1" x14ac:dyDescent="0.3">
      <c r="A337" s="26" t="s">
        <v>151</v>
      </c>
      <c r="B337" s="26"/>
      <c r="C337" s="26"/>
      <c r="D337" s="57"/>
      <c r="E337" s="26"/>
      <c r="F337" s="48">
        <f>SUM(F333:F336)</f>
        <v>0</v>
      </c>
    </row>
    <row r="338" spans="1:6" ht="21.75" customHeight="1" x14ac:dyDescent="0.25">
      <c r="A338" s="17"/>
      <c r="B338" s="18" t="s">
        <v>330</v>
      </c>
      <c r="C338" s="19"/>
      <c r="D338" s="55"/>
      <c r="E338" s="44"/>
      <c r="F338" s="49"/>
    </row>
    <row r="339" spans="1:6" ht="21.75" customHeight="1" x14ac:dyDescent="0.25">
      <c r="A339" s="31"/>
      <c r="B339" s="11" t="s">
        <v>161</v>
      </c>
      <c r="C339" s="20"/>
      <c r="D339" s="52"/>
      <c r="E339" s="74"/>
      <c r="F339" s="75"/>
    </row>
    <row r="340" spans="1:6" ht="21.75" customHeight="1" x14ac:dyDescent="0.25">
      <c r="A340" s="14"/>
      <c r="B340" s="11" t="s">
        <v>162</v>
      </c>
      <c r="C340" s="76"/>
      <c r="D340" s="52"/>
      <c r="E340" s="74"/>
      <c r="F340" s="75"/>
    </row>
    <row r="341" spans="1:6" ht="21.75" customHeight="1" x14ac:dyDescent="0.25">
      <c r="A341" s="65">
        <f>1200+1</f>
        <v>1201</v>
      </c>
      <c r="B341" s="79" t="s">
        <v>269</v>
      </c>
      <c r="C341" s="12" t="s">
        <v>10</v>
      </c>
      <c r="D341" s="56">
        <v>1265</v>
      </c>
      <c r="E341" s="39"/>
      <c r="F341" s="12"/>
    </row>
    <row r="342" spans="1:6" ht="21.75" customHeight="1" x14ac:dyDescent="0.25">
      <c r="A342" s="65">
        <f>A341+1</f>
        <v>1202</v>
      </c>
      <c r="B342" s="79" t="s">
        <v>163</v>
      </c>
      <c r="C342" s="12"/>
      <c r="D342" s="56"/>
      <c r="E342" s="39"/>
      <c r="F342" s="12"/>
    </row>
    <row r="343" spans="1:6" ht="21.75" customHeight="1" x14ac:dyDescent="0.25">
      <c r="A343" s="23"/>
      <c r="B343" s="81" t="s">
        <v>167</v>
      </c>
      <c r="C343" s="12" t="s">
        <v>4</v>
      </c>
      <c r="D343" s="56">
        <v>10</v>
      </c>
      <c r="E343" s="39"/>
      <c r="F343" s="12"/>
    </row>
    <row r="344" spans="1:6" ht="21.75" customHeight="1" x14ac:dyDescent="0.25">
      <c r="A344" s="23"/>
      <c r="B344" s="81" t="s">
        <v>164</v>
      </c>
      <c r="C344" s="12" t="s">
        <v>4</v>
      </c>
      <c r="D344" s="56">
        <v>480</v>
      </c>
      <c r="E344" s="39"/>
      <c r="F344" s="12"/>
    </row>
    <row r="345" spans="1:6" ht="21.75" customHeight="1" x14ac:dyDescent="0.25">
      <c r="A345" s="23"/>
      <c r="B345" s="29" t="s">
        <v>165</v>
      </c>
      <c r="C345" s="12"/>
      <c r="D345" s="56"/>
      <c r="E345" s="87"/>
      <c r="F345" s="12"/>
    </row>
    <row r="346" spans="1:6" ht="21.75" customHeight="1" x14ac:dyDescent="0.25">
      <c r="A346" s="65">
        <f>A342+1</f>
        <v>1203</v>
      </c>
      <c r="B346" s="79" t="s">
        <v>355</v>
      </c>
      <c r="C346" s="12" t="s">
        <v>10</v>
      </c>
      <c r="D346" s="56">
        <v>1265</v>
      </c>
      <c r="E346" s="39"/>
      <c r="F346" s="12"/>
    </row>
    <row r="347" spans="1:6" ht="21.75" customHeight="1" x14ac:dyDescent="0.25">
      <c r="A347" s="65">
        <f>A346+1</f>
        <v>1204</v>
      </c>
      <c r="B347" s="79" t="s">
        <v>166</v>
      </c>
      <c r="C347" s="12" t="s">
        <v>10</v>
      </c>
      <c r="D347" s="56">
        <v>1265</v>
      </c>
      <c r="E347" s="39"/>
      <c r="F347" s="12"/>
    </row>
    <row r="348" spans="1:6" ht="21.75" customHeight="1" x14ac:dyDescent="0.25">
      <c r="A348" s="65">
        <f>+A347+1</f>
        <v>1205</v>
      </c>
      <c r="B348" s="79" t="s">
        <v>324</v>
      </c>
      <c r="C348" s="12" t="s">
        <v>301</v>
      </c>
      <c r="D348" s="56">
        <v>900</v>
      </c>
      <c r="E348" s="39"/>
      <c r="F348" s="12"/>
    </row>
    <row r="349" spans="1:6" ht="21.75" customHeight="1" x14ac:dyDescent="0.25">
      <c r="A349" s="23"/>
      <c r="B349" s="100" t="s">
        <v>319</v>
      </c>
      <c r="C349" s="95"/>
      <c r="D349" s="95"/>
      <c r="E349" s="95"/>
      <c r="F349" s="12"/>
    </row>
    <row r="350" spans="1:6" ht="21.75" customHeight="1" x14ac:dyDescent="0.25">
      <c r="A350" s="65">
        <f>A348+1</f>
        <v>1206</v>
      </c>
      <c r="B350" s="79" t="s">
        <v>325</v>
      </c>
      <c r="C350" s="12" t="s">
        <v>0</v>
      </c>
      <c r="D350" s="56">
        <v>12</v>
      </c>
      <c r="E350" s="39"/>
      <c r="F350" s="12"/>
    </row>
    <row r="351" spans="1:6" ht="21.75" customHeight="1" x14ac:dyDescent="0.25">
      <c r="A351" s="23"/>
      <c r="B351" s="29" t="s">
        <v>58</v>
      </c>
      <c r="C351" s="12"/>
      <c r="D351" s="56"/>
      <c r="E351" s="39"/>
      <c r="F351" s="12"/>
    </row>
    <row r="352" spans="1:6" ht="21.75" customHeight="1" thickBot="1" x14ac:dyDescent="0.3">
      <c r="A352" s="65">
        <f>A350+1</f>
        <v>1207</v>
      </c>
      <c r="B352" s="79" t="s">
        <v>159</v>
      </c>
      <c r="C352" s="12" t="s">
        <v>4</v>
      </c>
      <c r="D352" s="56">
        <v>100</v>
      </c>
      <c r="E352" s="39"/>
      <c r="F352" s="12"/>
    </row>
    <row r="353" spans="1:6" ht="21.75" customHeight="1" thickBot="1" x14ac:dyDescent="0.3">
      <c r="A353" s="26" t="s">
        <v>24</v>
      </c>
      <c r="B353" s="26"/>
      <c r="C353" s="26"/>
      <c r="D353" s="57"/>
      <c r="E353" s="26"/>
      <c r="F353" s="48">
        <f>SUM(F341:F352)</f>
        <v>0</v>
      </c>
    </row>
    <row r="354" spans="1:6" ht="21.75" customHeight="1" x14ac:dyDescent="0.25">
      <c r="A354" s="17"/>
      <c r="B354" s="18" t="s">
        <v>328</v>
      </c>
      <c r="C354" s="19"/>
      <c r="D354" s="55"/>
      <c r="E354" s="44"/>
      <c r="F354" s="19"/>
    </row>
    <row r="355" spans="1:6" ht="21.75" customHeight="1" x14ac:dyDescent="0.25">
      <c r="A355" s="31">
        <v>1301</v>
      </c>
      <c r="B355" s="15" t="s">
        <v>359</v>
      </c>
      <c r="C355" s="12" t="s">
        <v>10</v>
      </c>
      <c r="D355" s="52">
        <v>1000</v>
      </c>
      <c r="E355" s="74"/>
      <c r="F355" s="12"/>
    </row>
    <row r="356" spans="1:6" ht="21.75" customHeight="1" x14ac:dyDescent="0.25">
      <c r="A356" s="31">
        <v>1302</v>
      </c>
      <c r="B356" s="79" t="s">
        <v>358</v>
      </c>
      <c r="C356" s="12" t="s">
        <v>10</v>
      </c>
      <c r="D356" s="52">
        <v>600</v>
      </c>
      <c r="E356" s="39"/>
      <c r="F356" s="12"/>
    </row>
    <row r="357" spans="1:6" ht="21.75" customHeight="1" x14ac:dyDescent="0.25">
      <c r="A357" s="31">
        <v>1303</v>
      </c>
      <c r="B357" s="79" t="s">
        <v>357</v>
      </c>
      <c r="C357" s="12" t="s">
        <v>10</v>
      </c>
      <c r="D357" s="52">
        <v>600</v>
      </c>
      <c r="E357" s="39"/>
      <c r="F357" s="12"/>
    </row>
    <row r="358" spans="1:6" ht="21.75" customHeight="1" thickBot="1" x14ac:dyDescent="0.3">
      <c r="A358" s="31">
        <v>1304</v>
      </c>
      <c r="B358" s="79" t="s">
        <v>356</v>
      </c>
      <c r="C358" s="12" t="s">
        <v>0</v>
      </c>
      <c r="D358" s="56">
        <v>20</v>
      </c>
      <c r="E358" s="39"/>
      <c r="F358" s="12"/>
    </row>
    <row r="359" spans="1:6" ht="21.75" customHeight="1" thickBot="1" x14ac:dyDescent="0.3">
      <c r="A359" s="26" t="s">
        <v>329</v>
      </c>
      <c r="B359" s="26"/>
      <c r="C359" s="26"/>
      <c r="D359" s="26"/>
      <c r="E359" s="26"/>
      <c r="F359" s="48">
        <f>SUM(F355:F358)</f>
        <v>0</v>
      </c>
    </row>
    <row r="360" spans="1:6" ht="21.75" customHeight="1" x14ac:dyDescent="0.25">
      <c r="A360" s="122"/>
      <c r="B360" s="122"/>
      <c r="C360" s="122"/>
      <c r="D360" s="122"/>
      <c r="E360" s="122"/>
      <c r="F360" s="33"/>
    </row>
    <row r="361" spans="1:6" ht="21.75" customHeight="1" thickBot="1" x14ac:dyDescent="0.3">
      <c r="A361" s="130" t="s">
        <v>53</v>
      </c>
      <c r="B361" s="130"/>
      <c r="C361" s="130"/>
      <c r="D361" s="130"/>
      <c r="E361" s="130"/>
      <c r="F361" s="130"/>
    </row>
    <row r="362" spans="1:6" ht="21.75" customHeight="1" thickBot="1" x14ac:dyDescent="0.3">
      <c r="A362" s="30">
        <v>100</v>
      </c>
      <c r="B362" s="131" t="s">
        <v>17</v>
      </c>
      <c r="C362" s="131"/>
      <c r="D362" s="131"/>
      <c r="E362" s="131"/>
      <c r="F362" s="47">
        <f>+F82</f>
        <v>0</v>
      </c>
    </row>
    <row r="363" spans="1:6" ht="21.75" customHeight="1" thickBot="1" x14ac:dyDescent="0.3">
      <c r="A363" s="30">
        <v>200</v>
      </c>
      <c r="B363" s="131" t="s">
        <v>20</v>
      </c>
      <c r="C363" s="131"/>
      <c r="D363" s="131"/>
      <c r="E363" s="131"/>
      <c r="F363" s="47">
        <f>+F96</f>
        <v>0</v>
      </c>
    </row>
    <row r="364" spans="1:6" ht="21.75" customHeight="1" thickBot="1" x14ac:dyDescent="0.3">
      <c r="A364" s="30">
        <v>300</v>
      </c>
      <c r="B364" s="131" t="s">
        <v>23</v>
      </c>
      <c r="C364" s="131"/>
      <c r="D364" s="131"/>
      <c r="E364" s="131"/>
      <c r="F364" s="47">
        <f>+F109</f>
        <v>0</v>
      </c>
    </row>
    <row r="365" spans="1:6" ht="21.75" customHeight="1" thickBot="1" x14ac:dyDescent="0.3">
      <c r="A365" s="30">
        <v>400</v>
      </c>
      <c r="B365" s="131" t="s">
        <v>22</v>
      </c>
      <c r="C365" s="131"/>
      <c r="D365" s="131"/>
      <c r="E365" s="131"/>
      <c r="F365" s="47">
        <f>+F125</f>
        <v>0</v>
      </c>
    </row>
    <row r="366" spans="1:6" ht="21.75" customHeight="1" thickBot="1" x14ac:dyDescent="0.3">
      <c r="A366" s="66">
        <v>500</v>
      </c>
      <c r="B366" s="131" t="s">
        <v>130</v>
      </c>
      <c r="C366" s="131"/>
      <c r="D366" s="131"/>
      <c r="E366" s="131"/>
      <c r="F366" s="47">
        <f>+F129</f>
        <v>0</v>
      </c>
    </row>
    <row r="367" spans="1:6" ht="21.75" customHeight="1" thickBot="1" x14ac:dyDescent="0.3">
      <c r="A367" s="30">
        <v>600</v>
      </c>
      <c r="B367" s="147" t="s">
        <v>35</v>
      </c>
      <c r="C367" s="147"/>
      <c r="D367" s="147"/>
      <c r="E367" s="147"/>
      <c r="F367" s="47">
        <f>+F208</f>
        <v>0</v>
      </c>
    </row>
    <row r="368" spans="1:6" ht="21.75" customHeight="1" thickBot="1" x14ac:dyDescent="0.3">
      <c r="A368" s="30">
        <v>700</v>
      </c>
      <c r="B368" s="147" t="s">
        <v>34</v>
      </c>
      <c r="C368" s="147"/>
      <c r="D368" s="147"/>
      <c r="E368" s="147"/>
      <c r="F368" s="47">
        <f>F296</f>
        <v>0</v>
      </c>
    </row>
    <row r="369" spans="1:8" ht="21.75" customHeight="1" thickBot="1" x14ac:dyDescent="0.3">
      <c r="A369" s="30">
        <v>800</v>
      </c>
      <c r="B369" s="147" t="s">
        <v>33</v>
      </c>
      <c r="C369" s="147"/>
      <c r="D369" s="147"/>
      <c r="E369" s="147"/>
      <c r="F369" s="47">
        <f>F321</f>
        <v>0</v>
      </c>
    </row>
    <row r="370" spans="1:8" ht="21.75" customHeight="1" thickBot="1" x14ac:dyDescent="0.3">
      <c r="A370" s="73">
        <v>900</v>
      </c>
      <c r="B370" s="131" t="s">
        <v>169</v>
      </c>
      <c r="C370" s="131"/>
      <c r="D370" s="131"/>
      <c r="E370" s="131"/>
      <c r="F370" s="47">
        <f>+F325</f>
        <v>0</v>
      </c>
    </row>
    <row r="371" spans="1:8" ht="21.75" customHeight="1" thickBot="1" x14ac:dyDescent="0.3">
      <c r="A371" s="30">
        <v>1000</v>
      </c>
      <c r="B371" s="131" t="s">
        <v>25</v>
      </c>
      <c r="C371" s="131"/>
      <c r="D371" s="131"/>
      <c r="E371" s="131"/>
      <c r="F371" s="47">
        <f>+F331</f>
        <v>0</v>
      </c>
    </row>
    <row r="372" spans="1:8" ht="21.75" customHeight="1" thickBot="1" x14ac:dyDescent="0.3">
      <c r="A372" s="73">
        <v>1100</v>
      </c>
      <c r="B372" s="131" t="s">
        <v>168</v>
      </c>
      <c r="C372" s="131"/>
      <c r="D372" s="131"/>
      <c r="E372" s="131"/>
      <c r="F372" s="47">
        <f>+F337</f>
        <v>0</v>
      </c>
    </row>
    <row r="373" spans="1:8" ht="21.75" customHeight="1" thickBot="1" x14ac:dyDescent="0.3">
      <c r="A373" s="30">
        <v>1200</v>
      </c>
      <c r="B373" s="131" t="s">
        <v>24</v>
      </c>
      <c r="C373" s="131"/>
      <c r="D373" s="131"/>
      <c r="E373" s="131"/>
      <c r="F373" s="47">
        <f>+F353</f>
        <v>0</v>
      </c>
    </row>
    <row r="374" spans="1:8" ht="21.75" customHeight="1" thickBot="1" x14ac:dyDescent="0.3">
      <c r="A374" s="102">
        <v>1300</v>
      </c>
      <c r="B374" s="131" t="s">
        <v>329</v>
      </c>
      <c r="C374" s="131"/>
      <c r="D374" s="131"/>
      <c r="E374" s="131"/>
      <c r="F374" s="47">
        <f>F359</f>
        <v>0</v>
      </c>
    </row>
    <row r="375" spans="1:8" ht="21.75" customHeight="1" thickBot="1" x14ac:dyDescent="0.3">
      <c r="A375" s="144" t="s">
        <v>39</v>
      </c>
      <c r="B375" s="145"/>
      <c r="C375" s="145"/>
      <c r="D375" s="145"/>
      <c r="E375" s="146"/>
      <c r="F375" s="47">
        <f>SUM(F362:F374)</f>
        <v>0</v>
      </c>
      <c r="G375" s="124"/>
      <c r="H375" s="125"/>
    </row>
    <row r="376" spans="1:8" ht="21.75" customHeight="1" thickBot="1" x14ac:dyDescent="0.3">
      <c r="A376" s="144" t="s">
        <v>40</v>
      </c>
      <c r="B376" s="145"/>
      <c r="C376" s="145"/>
      <c r="D376" s="145"/>
      <c r="E376" s="146"/>
      <c r="F376" s="47">
        <f>F377-F375</f>
        <v>0</v>
      </c>
      <c r="H376" s="125"/>
    </row>
    <row r="377" spans="1:8" ht="21.75" customHeight="1" thickBot="1" x14ac:dyDescent="0.3">
      <c r="A377" s="144" t="s">
        <v>41</v>
      </c>
      <c r="B377" s="145"/>
      <c r="C377" s="145"/>
      <c r="D377" s="145"/>
      <c r="E377" s="146"/>
      <c r="F377" s="47">
        <f>F375*1.2</f>
        <v>0</v>
      </c>
      <c r="G377" s="123"/>
      <c r="H377" s="125"/>
    </row>
    <row r="378" spans="1:8" ht="21.75" customHeight="1" x14ac:dyDescent="0.25">
      <c r="A378" s="25"/>
      <c r="B378" s="4"/>
      <c r="C378" s="5"/>
      <c r="D378" s="58"/>
      <c r="E378" s="45"/>
      <c r="F378" s="8"/>
      <c r="G378" s="126"/>
    </row>
    <row r="379" spans="1:8" ht="21.75" customHeight="1" x14ac:dyDescent="0.25">
      <c r="A379" s="25"/>
      <c r="B379" s="4"/>
      <c r="C379" s="5"/>
      <c r="D379" s="58"/>
      <c r="E379" s="45"/>
      <c r="F379" s="8"/>
      <c r="G379" s="126"/>
    </row>
    <row r="380" spans="1:8" ht="21.75" customHeight="1" x14ac:dyDescent="0.25">
      <c r="A380" s="25"/>
      <c r="B380" s="4"/>
      <c r="C380" s="5"/>
      <c r="D380" s="58"/>
      <c r="E380" s="45"/>
      <c r="F380" s="8"/>
    </row>
    <row r="381" spans="1:8" ht="21.75" customHeight="1" x14ac:dyDescent="0.25">
      <c r="A381" s="25"/>
      <c r="B381" s="4"/>
      <c r="C381" s="5"/>
      <c r="D381" s="58"/>
      <c r="E381" s="45"/>
      <c r="F381" s="8"/>
    </row>
    <row r="382" spans="1:8" ht="21.75" customHeight="1" x14ac:dyDescent="0.25">
      <c r="A382" s="25"/>
      <c r="B382" s="4"/>
      <c r="C382" s="5"/>
      <c r="D382" s="58"/>
      <c r="E382" s="45"/>
      <c r="F382" s="9"/>
    </row>
    <row r="383" spans="1:8" ht="21.75" customHeight="1" x14ac:dyDescent="0.25">
      <c r="A383" s="25"/>
      <c r="B383" s="4"/>
      <c r="C383" s="5"/>
      <c r="D383" s="58"/>
      <c r="E383" s="45"/>
      <c r="F383" s="9"/>
    </row>
    <row r="384" spans="1:8" ht="21.75" customHeight="1" x14ac:dyDescent="0.25">
      <c r="B384" s="3"/>
      <c r="C384" s="6"/>
      <c r="D384" s="59"/>
      <c r="F384" s="9"/>
    </row>
    <row r="385" spans="2:6" ht="21.75" customHeight="1" x14ac:dyDescent="0.25">
      <c r="B385" s="3"/>
      <c r="C385" s="6"/>
      <c r="D385" s="59"/>
      <c r="F385" s="9"/>
    </row>
    <row r="386" spans="2:6" ht="21.75" customHeight="1" x14ac:dyDescent="0.25">
      <c r="B386" s="3"/>
      <c r="C386" s="6"/>
      <c r="D386" s="59"/>
      <c r="F386" s="9"/>
    </row>
    <row r="387" spans="2:6" ht="21.75" customHeight="1" x14ac:dyDescent="0.25">
      <c r="B387" s="3"/>
      <c r="C387" s="6"/>
      <c r="D387" s="59"/>
      <c r="F387" s="9"/>
    </row>
    <row r="388" spans="2:6" ht="21.75" customHeight="1" x14ac:dyDescent="0.25">
      <c r="B388" s="3"/>
      <c r="C388" s="6"/>
      <c r="D388" s="59"/>
      <c r="F388" s="9"/>
    </row>
    <row r="389" spans="2:6" ht="21.75" customHeight="1" x14ac:dyDescent="0.25">
      <c r="B389" s="3"/>
      <c r="C389" s="6"/>
      <c r="D389" s="59"/>
    </row>
    <row r="390" spans="2:6" ht="21.75" customHeight="1" x14ac:dyDescent="0.25">
      <c r="B390" s="3"/>
      <c r="C390" s="6"/>
      <c r="D390" s="59"/>
    </row>
  </sheetData>
  <mergeCells count="44">
    <mergeCell ref="A6:F6"/>
    <mergeCell ref="A7:F7"/>
    <mergeCell ref="A9:F9"/>
    <mergeCell ref="A1:F1"/>
    <mergeCell ref="A2:F2"/>
    <mergeCell ref="A3:F3"/>
    <mergeCell ref="A4:F4"/>
    <mergeCell ref="A5:F5"/>
    <mergeCell ref="B365:E365"/>
    <mergeCell ref="B367:E367"/>
    <mergeCell ref="B368:E368"/>
    <mergeCell ref="B369:E369"/>
    <mergeCell ref="B371:E371"/>
    <mergeCell ref="B366:E366"/>
    <mergeCell ref="A375:E375"/>
    <mergeCell ref="B372:E372"/>
    <mergeCell ref="B370:E370"/>
    <mergeCell ref="A376:E376"/>
    <mergeCell ref="A377:E377"/>
    <mergeCell ref="B373:E373"/>
    <mergeCell ref="B374:E374"/>
    <mergeCell ref="C255:F255"/>
    <mergeCell ref="C265:F265"/>
    <mergeCell ref="C284:F284"/>
    <mergeCell ref="A208:B208"/>
    <mergeCell ref="C210:F210"/>
    <mergeCell ref="C212:F212"/>
    <mergeCell ref="C221:F221"/>
    <mergeCell ref="C226:F226"/>
    <mergeCell ref="C237:F237"/>
    <mergeCell ref="C217:F217"/>
    <mergeCell ref="A361:F361"/>
    <mergeCell ref="B362:E362"/>
    <mergeCell ref="B363:E363"/>
    <mergeCell ref="B364:E364"/>
    <mergeCell ref="C292:F292"/>
    <mergeCell ref="C298:F298"/>
    <mergeCell ref="C309:F309"/>
    <mergeCell ref="C313:F313"/>
    <mergeCell ref="A129:E129"/>
    <mergeCell ref="A125:B125"/>
    <mergeCell ref="A82:B82"/>
    <mergeCell ref="A96:B96"/>
    <mergeCell ref="A109:B109"/>
  </mergeCells>
  <phoneticPr fontId="6" type="noConversion"/>
  <conditionalFormatting sqref="C340">
    <cfRule type="cellIs" dxfId="7" priority="51" stopIfTrue="1" operator="equal">
      <formula>0</formula>
    </cfRule>
  </conditionalFormatting>
  <conditionalFormatting sqref="A217">
    <cfRule type="cellIs" dxfId="6" priority="7" stopIfTrue="1" operator="equal">
      <formula>0</formula>
    </cfRule>
  </conditionalFormatting>
  <conditionalFormatting sqref="A274 C274:F274">
    <cfRule type="cellIs" dxfId="5" priority="6" stopIfTrue="1" operator="equal">
      <formula>0</formula>
    </cfRule>
  </conditionalFormatting>
  <conditionalFormatting sqref="A310">
    <cfRule type="cellIs" dxfId="4" priority="5" stopIfTrue="1" operator="equal">
      <formula>0</formula>
    </cfRule>
  </conditionalFormatting>
  <conditionalFormatting sqref="A315:B315">
    <cfRule type="cellIs" dxfId="3" priority="4" stopIfTrue="1" operator="equal">
      <formula>0</formula>
    </cfRule>
  </conditionalFormatting>
  <conditionalFormatting sqref="C310 C315">
    <cfRule type="cellIs" dxfId="2" priority="3" stopIfTrue="1" operator="equal">
      <formula>0</formula>
    </cfRule>
  </conditionalFormatting>
  <conditionalFormatting sqref="E310">
    <cfRule type="cellIs" dxfId="1" priority="2" stopIfTrue="1" operator="equal">
      <formula>0</formula>
    </cfRule>
  </conditionalFormatting>
  <conditionalFormatting sqref="E315">
    <cfRule type="cellIs" dxfId="0" priority="1" stopIfTrue="1" operator="equal">
      <formula>0</formula>
    </cfRule>
  </conditionalFormatting>
  <printOptions horizontalCentered="1"/>
  <pageMargins left="0.39370078740157483" right="0.39370078740157483" top="0.43307086614173229" bottom="0.78740157480314965" header="0.27559055118110237" footer="0.51181102362204722"/>
  <pageSetup paperSize="9" scale="56" fitToWidth="6" fitToHeight="6" orientation="portrait" r:id="rId1"/>
  <headerFooter>
    <oddFooter xml:space="preserve">&amp;L
Travaux d’aménagement et d’extension ISTA BOUJDOUR
</oddFooter>
  </headerFooter>
  <rowBreaks count="3" manualBreakCount="3">
    <brk id="59" max="5" man="1"/>
    <brk id="109" max="5" man="1"/>
    <brk id="341" max="5" man="1"/>
  </rowBreaks>
  <drawing r:id="rId2"/>
  <legacyDrawing r:id="rId3"/>
  <oleObjects>
    <mc:AlternateContent xmlns:mc="http://schemas.openxmlformats.org/markup-compatibility/2006">
      <mc:Choice Requires="x14">
        <oleObject progId="MSPhotoEd.3" shapeId="1029" r:id="rId4">
          <objectPr defaultSize="0" autoPict="0" r:id="rId5">
            <anchor moveWithCells="1" sizeWithCells="1">
              <from>
                <xdr:col>1</xdr:col>
                <xdr:colOff>4486275</xdr:colOff>
                <xdr:row>0</xdr:row>
                <xdr:rowOff>28575</xdr:rowOff>
              </from>
              <to>
                <xdr:col>2</xdr:col>
                <xdr:colOff>152400</xdr:colOff>
                <xdr:row>1</xdr:row>
                <xdr:rowOff>257175</xdr:rowOff>
              </to>
            </anchor>
          </objectPr>
        </oleObject>
      </mc:Choice>
      <mc:Fallback>
        <oleObject progId="MSPhotoEd.3" shapeId="10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view="pageBreakPreview" zoomScale="60" zoomScaleNormal="100" workbookViewId="0">
      <selection sqref="A1:XFD1048576"/>
    </sheetView>
  </sheetViews>
  <sheetFormatPr baseColWidth="10" defaultColWidth="11.42578125" defaultRowHeight="21.75" customHeight="1" x14ac:dyDescent="0.25"/>
  <cols>
    <col min="1" max="1" width="11.42578125" style="24"/>
    <col min="2" max="2" width="11.42578125" style="1"/>
    <col min="3" max="3" width="11.42578125" style="7"/>
    <col min="4" max="4" width="11.42578125" style="60"/>
    <col min="5" max="5" width="11.42578125" style="46"/>
    <col min="6" max="6" width="11.42578125" style="10"/>
    <col min="7" max="16384" width="11.42578125" style="1"/>
  </cols>
  <sheetData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</vt:lpstr>
      <vt:lpstr>Feuil1</vt:lpstr>
      <vt:lpstr>BP!_Toc341453764</vt:lpstr>
      <vt:lpstr>BP!_Toc341453765</vt:lpstr>
      <vt:lpstr>BP!Zone_d_impression</vt:lpstr>
    </vt:vector>
  </TitlesOfParts>
  <Company>Unicornis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Unicornis</dc:creator>
  <cp:lastModifiedBy>ASMAA HSAINI</cp:lastModifiedBy>
  <cp:lastPrinted>2022-10-21T09:08:15Z</cp:lastPrinted>
  <dcterms:created xsi:type="dcterms:W3CDTF">2011-01-05T14:38:48Z</dcterms:created>
  <dcterms:modified xsi:type="dcterms:W3CDTF">2022-11-08T11:34:01Z</dcterms:modified>
</cp:coreProperties>
</file>