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190" yWindow="-375" windowWidth="17520" windowHeight="6600"/>
  </bookViews>
  <sheets>
    <sheet name="BORDREAU" sheetId="6" r:id="rId1"/>
  </sheets>
  <definedNames>
    <definedName name="_xlnm.Print_Titles" localSheetId="0">BORDREAU!$8:$9</definedName>
    <definedName name="_xlnm.Print_Area" localSheetId="0">BORDREAU!$A$1:$G$144</definedName>
  </definedNames>
  <calcPr calcId="145621" calcMode="manual"/>
</workbook>
</file>

<file path=xl/calcChain.xml><?xml version="1.0" encoding="utf-8"?>
<calcChain xmlns="http://schemas.openxmlformats.org/spreadsheetml/2006/main">
  <c r="F83" i="6" l="1"/>
  <c r="F84" i="6"/>
  <c r="F85" i="6"/>
  <c r="F86" i="6"/>
  <c r="F65" i="6"/>
  <c r="F66" i="6"/>
  <c r="F67" i="6"/>
  <c r="F68" i="6"/>
  <c r="F69" i="6"/>
  <c r="F71" i="6"/>
  <c r="F72" i="6"/>
  <c r="F73" i="6"/>
  <c r="F74" i="6"/>
  <c r="F75" i="6"/>
  <c r="F77" i="6"/>
  <c r="F79" i="6"/>
  <c r="F53" i="6"/>
  <c r="F54" i="6"/>
  <c r="F55" i="6"/>
  <c r="F41" i="6"/>
  <c r="F42" i="6"/>
  <c r="F43" i="6"/>
  <c r="F44" i="6"/>
  <c r="F45" i="6"/>
  <c r="F46" i="6"/>
  <c r="F47" i="6"/>
  <c r="F48" i="6"/>
  <c r="F27" i="6"/>
  <c r="F28" i="6"/>
  <c r="F29" i="6"/>
  <c r="F31" i="6"/>
  <c r="F32" i="6"/>
  <c r="F33" i="6"/>
  <c r="F34" i="6"/>
  <c r="F35" i="6"/>
  <c r="F13" i="6"/>
  <c r="F14" i="6"/>
  <c r="F15" i="6"/>
  <c r="F16" i="6"/>
  <c r="F17" i="6"/>
  <c r="F18" i="6"/>
  <c r="F19" i="6"/>
  <c r="F20" i="6"/>
  <c r="F21" i="6"/>
  <c r="F22" i="6"/>
  <c r="F121" i="6"/>
  <c r="F120" i="6"/>
  <c r="F118" i="6"/>
  <c r="F140" i="6"/>
  <c r="F139" i="6"/>
  <c r="F138" i="6"/>
  <c r="F137" i="6"/>
  <c r="F134" i="6"/>
  <c r="F116" i="6"/>
  <c r="F115" i="6"/>
  <c r="F114" i="6"/>
  <c r="F113" i="6"/>
  <c r="F112" i="6"/>
  <c r="F111" i="6"/>
  <c r="F110" i="6"/>
  <c r="F109" i="6"/>
  <c r="F108" i="6"/>
  <c r="F107" i="6"/>
  <c r="F103" i="6"/>
  <c r="F102" i="6"/>
  <c r="F101" i="6"/>
  <c r="F100" i="6"/>
  <c r="D99" i="6"/>
  <c r="F99" i="6" s="1"/>
  <c r="F98" i="6"/>
  <c r="F97" i="6"/>
  <c r="F96" i="6"/>
  <c r="F95" i="6"/>
  <c r="F94" i="6"/>
  <c r="F93" i="6"/>
  <c r="D92" i="6"/>
  <c r="F92" i="6" s="1"/>
  <c r="F91" i="6"/>
  <c r="F90" i="6"/>
  <c r="F89" i="6"/>
  <c r="F78" i="6"/>
  <c r="D76" i="6"/>
  <c r="F76" i="6" s="1"/>
  <c r="F70" i="6"/>
  <c r="D64" i="6"/>
  <c r="F64" i="6" s="1"/>
  <c r="F63" i="6"/>
  <c r="D59" i="6"/>
  <c r="F59" i="6" s="1"/>
  <c r="F58" i="6"/>
  <c r="F52" i="6"/>
  <c r="D40" i="6"/>
  <c r="F40" i="6" s="1"/>
  <c r="F39" i="6"/>
  <c r="D30" i="6"/>
  <c r="F30" i="6" s="1"/>
  <c r="F26" i="6"/>
  <c r="F12" i="6"/>
  <c r="G60" i="6" l="1"/>
  <c r="G141" i="6"/>
  <c r="G81" i="6"/>
  <c r="G37" i="6"/>
  <c r="G104" i="6"/>
  <c r="G87" i="6"/>
  <c r="G50" i="6"/>
  <c r="G24" i="6"/>
  <c r="G56" i="6"/>
  <c r="G142" i="6" l="1"/>
  <c r="G143" i="6" s="1"/>
  <c r="G144" i="6" s="1"/>
  <c r="G149" i="6" s="1"/>
</calcChain>
</file>

<file path=xl/sharedStrings.xml><?xml version="1.0" encoding="utf-8"?>
<sst xmlns="http://schemas.openxmlformats.org/spreadsheetml/2006/main" count="243" uniqueCount="149">
  <si>
    <t>N°</t>
  </si>
  <si>
    <t>DESIGNATION DES 
OUVRAGES</t>
  </si>
  <si>
    <t>U</t>
  </si>
  <si>
    <t>DEPENSES</t>
  </si>
  <si>
    <t>UNITAIRE</t>
  </si>
  <si>
    <t>PARTIELE</t>
  </si>
  <si>
    <t>ML</t>
  </si>
  <si>
    <t>M2</t>
  </si>
  <si>
    <t>DIVERS</t>
  </si>
  <si>
    <t>TOTAL DIVERS</t>
  </si>
  <si>
    <t>FAUX PLAFONS</t>
  </si>
  <si>
    <t>TOTAL FAUX PLAFOND</t>
  </si>
  <si>
    <t>MENUISERIE BOIS</t>
  </si>
  <si>
    <t>MENUISERIE METALLIQUE</t>
  </si>
  <si>
    <t>Peinture glycérophtalique laquée sur menuiserie bois</t>
  </si>
  <si>
    <t>TOTAL H,T</t>
  </si>
  <si>
    <t>T,V,A 20%</t>
  </si>
  <si>
    <t>TOTAL T,T,C</t>
  </si>
  <si>
    <t xml:space="preserve">Foyer lumineux simple allumage </t>
  </si>
  <si>
    <t>F</t>
  </si>
  <si>
    <t xml:space="preserve">Foyer lumineux sur va et vient </t>
  </si>
  <si>
    <t>Reprise des enduits intérieurs au mortier de ciment sur murs et plafonds</t>
  </si>
  <si>
    <t xml:space="preserve">ROYAUME DU MAROC </t>
  </si>
  <si>
    <t>Décapage de revêtement sol et murs</t>
  </si>
  <si>
    <t>Dépose de porte</t>
  </si>
  <si>
    <t xml:space="preserve">Dépose de l'installation électrique défectueuse </t>
  </si>
  <si>
    <t>Reprise et réparation de l'installation électrique existante</t>
  </si>
  <si>
    <t>Luminaire carré encastré 4x18w basse luminance</t>
  </si>
  <si>
    <t>Dépose de faux plafond</t>
  </si>
  <si>
    <t>ET DE LA PROMOTION DU TRAVAIL</t>
  </si>
  <si>
    <t>Faux Plafond en staff lisse</t>
  </si>
  <si>
    <t>ENS</t>
  </si>
  <si>
    <t>BORDERAU DES PRIX-DETAIL ESTIMATIF</t>
  </si>
  <si>
    <t>DEMOLITION - GROS-ŒUVRE</t>
  </si>
  <si>
    <t>TOTAL DEMOLITION - GROS-ŒUVRE</t>
  </si>
  <si>
    <t xml:space="preserve"> ETANCHEITE</t>
  </si>
  <si>
    <t>TOTAL  ETANCHEITE</t>
  </si>
  <si>
    <t xml:space="preserve"> REVETEMENT</t>
  </si>
  <si>
    <t>TOTAL  REVETEMENT</t>
  </si>
  <si>
    <t xml:space="preserve"> MENUISERIE BOIS ET  METALLIQUE </t>
  </si>
  <si>
    <t xml:space="preserve">TOTAL  MENUISERIE BOIS ET METALLIQUE </t>
  </si>
  <si>
    <t xml:space="preserve"> PEINTURE - VITRERIE</t>
  </si>
  <si>
    <t>TOTAL  PEINTURE - VITRERIE</t>
  </si>
  <si>
    <t>Prises de courant 2x16A+T ou 2x20A+T ou 2x32A+T</t>
  </si>
  <si>
    <t xml:space="preserve">L'OFFICE DE LA FORMATION PROFESSIONNELLE </t>
  </si>
  <si>
    <t>Fourniture et pose de terre végétale</t>
  </si>
  <si>
    <t>TOTAL  ESPACE VERT</t>
  </si>
  <si>
    <t>TRAVAUX D'AMENAGEMENT DE L' ISTA  A AZROU</t>
  </si>
  <si>
    <t>Pose et mise en place des tuiles déposées</t>
  </si>
  <si>
    <t>Etanchéité monocouche  sous tuiles y/c Chappe de lissage</t>
  </si>
  <si>
    <t xml:space="preserve">Revêtement mural en carreaux de grés cérame </t>
  </si>
  <si>
    <t>Fourniture et pose de Baguette d'angle</t>
  </si>
  <si>
    <t>QTE</t>
  </si>
  <si>
    <t>P.U( H.T)</t>
  </si>
  <si>
    <t>TOTALE</t>
  </si>
  <si>
    <t>Démolition des murs de séparation de toutes natures</t>
  </si>
  <si>
    <t>Revêtement en pave auto bloquant</t>
  </si>
  <si>
    <t>Peinture vinylique intérieurs sur murs et plafond y/c grattage de l'existant</t>
  </si>
  <si>
    <t>Fourniture et pose de nouvelles tuiles</t>
  </si>
  <si>
    <t xml:space="preserve">TOTAL  ELECTRICITE </t>
  </si>
  <si>
    <t>MENUISERIE ALUMINIUM</t>
  </si>
  <si>
    <t>Traitement des fissures</t>
  </si>
  <si>
    <t>Fourniture et pose de gargouille</t>
  </si>
  <si>
    <t>Revêtement sol en carreaux grés cérame</t>
  </si>
  <si>
    <t>Dépose de fenêtre et châssis</t>
  </si>
  <si>
    <t>Peinture griffée sur murs extérieurs y/c grattage de l'existant</t>
  </si>
  <si>
    <t>Fourniture et pose de Disjoncteur différentiel</t>
  </si>
  <si>
    <t>Fourniture et pose de câble électrique toutes dimensions</t>
  </si>
  <si>
    <t>Réfection de la menuiserie bois existant</t>
  </si>
  <si>
    <t>Fourniture et pose des portes métallique</t>
  </si>
  <si>
    <t>Fourniture et pose des grilles de protection</t>
  </si>
  <si>
    <t>Cloison simple en briques creuse de 8T</t>
  </si>
  <si>
    <t>Mur en agglos de 20 cm</t>
  </si>
  <si>
    <t>Caniveau à ciel ouvert</t>
  </si>
  <si>
    <t>Grille pour caniveau</t>
  </si>
  <si>
    <t>Curage du réseau d'assainissement</t>
  </si>
  <si>
    <t>Dépose des grilles de protection</t>
  </si>
  <si>
    <t>Dépose de persienne</t>
  </si>
  <si>
    <t>Réfection de mignonette lavé</t>
  </si>
  <si>
    <t>Réfection de granito poli</t>
  </si>
  <si>
    <t>Réfection de faux plafond en staff lisse</t>
  </si>
  <si>
    <t>Descende d'eau pluviale en PVC de dia 110</t>
  </si>
  <si>
    <t>Climatiseur split system de 9000 BTU</t>
  </si>
  <si>
    <t xml:space="preserve"> ELECTRICITE ET LUSTRERIE</t>
  </si>
  <si>
    <t>Traitement joint de dilatation verticaux et horizontaux y/c couvre joint</t>
  </si>
  <si>
    <t>a/ 40x40</t>
  </si>
  <si>
    <t xml:space="preserve">b/ 60x60 </t>
  </si>
  <si>
    <t xml:space="preserve">c/ 80x80 </t>
  </si>
  <si>
    <t>Mur en Brique Rouge cuite</t>
  </si>
  <si>
    <t>Fourniture et plantation d’arbustes divers</t>
  </si>
  <si>
    <t>Fourniture et plantation d’arbres divers</t>
  </si>
  <si>
    <t>Coffrets pour Collecteurs EF</t>
  </si>
  <si>
    <t>Revêtement en Pierre Local</t>
  </si>
  <si>
    <t>ESPACE VERT</t>
  </si>
  <si>
    <t>Etanchéité verticale sur mur</t>
  </si>
  <si>
    <t>Fourniture et pose de Fenêtre et châssis en aluminium</t>
  </si>
  <si>
    <t>Fourniture et pose des stores à lame en aluminium</t>
  </si>
  <si>
    <t>Fourniture et pose de Lampadaire de 2 m</t>
  </si>
  <si>
    <t xml:space="preserve">Fourniture et pose de Luminaire fluorescent 2x36W </t>
  </si>
  <si>
    <t xml:space="preserve">Fourniture et pose de Tableaux secondaire de protection </t>
  </si>
  <si>
    <t>Fourniture et pose de Projecteur d'éclairage de 1000 W</t>
  </si>
  <si>
    <t>Fourniture et pose de Lavabo sur colonne</t>
  </si>
  <si>
    <t>ASSAINISSEMENT:</t>
  </si>
  <si>
    <t>PLOMBERIE-SANITAIRE</t>
  </si>
  <si>
    <t>ASSAINISSEMENT- PLOMBERIE SANITAIRE -CLIMATISATION -PROTECTION INCENDIE</t>
  </si>
  <si>
    <t>CLIMATISATION</t>
  </si>
  <si>
    <t>PROTECTION INCENDIE</t>
  </si>
  <si>
    <t>TOTAL ASSAINISSEMENT- PLOMBERIE SANITAIRE -CLIMATISATION -PROTECTION INCENDIE</t>
  </si>
  <si>
    <t>Forage d'u puit y compris équipement</t>
  </si>
  <si>
    <t>Fourniture et plantation du gazon semis adapté à la région-d'Azrou -Ifrane</t>
  </si>
  <si>
    <t>Revêtement du sol en pave REV SOL de 40x60</t>
  </si>
  <si>
    <t>Marche et contre Marche pave REV SOL</t>
  </si>
  <si>
    <t>Revêtement  sol et murs en mignonette lavé</t>
  </si>
  <si>
    <t>FT</t>
  </si>
  <si>
    <t>Surélévation de mur de clôture existant sur façade principale</t>
  </si>
  <si>
    <t>Reprise des enduits extérieurs au mortier de ciment</t>
  </si>
  <si>
    <t>Mur de soutènement</t>
  </si>
  <si>
    <t>Réfection de dallage extérieur</t>
  </si>
  <si>
    <t>Dépose des tuiles mécaniques rouges et complexe d’étanchéité existante</t>
  </si>
  <si>
    <t>Fourniture et pose de planche de rive y/c dépose de l'existante</t>
  </si>
  <si>
    <t>Réfection et mise à niveau des chaineaux existant</t>
  </si>
  <si>
    <t>Etanchéité auto protégée</t>
  </si>
  <si>
    <t xml:space="preserve">Relief d'étanchéité </t>
  </si>
  <si>
    <t>Construction d'une fontaine de Ø2m y/c équipement et branchement divers</t>
  </si>
  <si>
    <t>Dépose et pose des bordures de trottoir existant y/c remplacement des pièces défectueuses</t>
  </si>
  <si>
    <t xml:space="preserve">Fourniture et pose de Porte à lame en bois sapin rouge </t>
  </si>
  <si>
    <t>Fourniture et pose de Porte iso plane en bois rouge  pour placard</t>
  </si>
  <si>
    <t>Réfection des Grilles de protection ou de défense métallique</t>
  </si>
  <si>
    <t>Réfection des Fenêtres métalliques</t>
  </si>
  <si>
    <t>Réfection des portes métalliques</t>
  </si>
  <si>
    <t>Dépose des portes métalliques</t>
  </si>
  <si>
    <t>Peinture glycérophtalique laquée sur menuiserie métallique y/c antirouille</t>
  </si>
  <si>
    <t>Prise informatique y/c câblage</t>
  </si>
  <si>
    <t>Fourniture et pose de Hublot étanche</t>
  </si>
  <si>
    <t>Fourniture et pose de Plafonnier rond</t>
  </si>
  <si>
    <t xml:space="preserve">Regards visitable et non visitable pour évacuation </t>
  </si>
  <si>
    <t>Canalisation en PVC d'assainissement Φ200</t>
  </si>
  <si>
    <t>Canalisation en PVC d'assainissement Φ300</t>
  </si>
  <si>
    <t>Reprise et réparation de l'installation plomberie existante y/c dépose des pièces et appareils défectueux</t>
  </si>
  <si>
    <t>Fourniture et pose de canalisation en polyéthylène tous diamètres</t>
  </si>
  <si>
    <t>Vanne d'arrêt toutes dimensions</t>
  </si>
  <si>
    <t>Fourniture et pose de robinet d'arrosage enterrée</t>
  </si>
  <si>
    <t>Fourniture et pose de Lavabo collectif</t>
  </si>
  <si>
    <t>Fourniture et pose de W.C à la turque</t>
  </si>
  <si>
    <t>Fourniture et pose de W.C à l'anglaise</t>
  </si>
  <si>
    <t>Fourniture et Pose de chauffe-eau électrique de 200 L</t>
  </si>
  <si>
    <t>Fourniture et pose d'Armoire d'incendie RIA de 30m</t>
  </si>
  <si>
    <t>Fourniture et pose des extincteurs</t>
  </si>
  <si>
    <t>Alimentation en tube PPR ET EN Retube reticulé tous diamètres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</si>
</sst>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General_)"/>
    <numFmt numFmtId="165" formatCode="0.00&quot;    x&quot;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Courier"/>
      <family val="3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10"/>
      <color theme="1"/>
      <name val="Times New Roman"/>
      <family val="1"/>
    </font>
    <font>
      <b/>
      <i/>
      <sz val="10"/>
      <name val="Times New Roman"/>
      <family val="1"/>
    </font>
    <font>
      <i/>
      <sz val="10"/>
      <name val="Arial"/>
      <family val="2"/>
    </font>
    <font>
      <b/>
      <u/>
      <sz val="8"/>
      <name val="Times New Roman"/>
      <family val="1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5" fontId="5" fillId="0" borderId="0"/>
    <xf numFmtId="0" fontId="1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82">
    <xf numFmtId="0" fontId="0" fillId="0" borderId="0" xfId="0"/>
    <xf numFmtId="0" fontId="1" fillId="2" borderId="0" xfId="2" applyFill="1"/>
    <xf numFmtId="165" fontId="6" fillId="2" borderId="2" xfId="4" applyFont="1" applyFill="1" applyBorder="1" applyAlignment="1">
      <alignment horizontal="center"/>
    </xf>
    <xf numFmtId="43" fontId="3" fillId="2" borderId="2" xfId="2" applyNumberFormat="1" applyFont="1" applyFill="1" applyBorder="1" applyAlignment="1" applyProtection="1">
      <alignment horizontal="left"/>
    </xf>
    <xf numFmtId="3" fontId="7" fillId="2" borderId="2" xfId="2" applyNumberFormat="1" applyFont="1" applyFill="1" applyBorder="1" applyAlignment="1">
      <alignment horizontal="center" vertical="top"/>
    </xf>
    <xf numFmtId="165" fontId="7" fillId="2" borderId="2" xfId="4" applyFont="1" applyFill="1" applyBorder="1" applyAlignment="1">
      <alignment horizontal="center"/>
    </xf>
    <xf numFmtId="0" fontId="4" fillId="2" borderId="0" xfId="2" applyFont="1" applyFill="1" applyBorder="1" applyAlignment="1">
      <alignment wrapText="1"/>
    </xf>
    <xf numFmtId="0" fontId="3" fillId="2" borderId="0" xfId="2" applyFont="1" applyFill="1" applyBorder="1" applyAlignment="1">
      <alignment wrapText="1"/>
    </xf>
    <xf numFmtId="4" fontId="8" fillId="3" borderId="6" xfId="5" applyNumberFormat="1" applyFont="1" applyFill="1" applyBorder="1" applyAlignment="1">
      <alignment horizontal="center"/>
    </xf>
    <xf numFmtId="3" fontId="8" fillId="2" borderId="2" xfId="2" applyNumberFormat="1" applyFont="1" applyFill="1" applyBorder="1" applyAlignment="1">
      <alignment horizontal="center" vertical="top"/>
    </xf>
    <xf numFmtId="4" fontId="7" fillId="2" borderId="2" xfId="2" applyNumberFormat="1" applyFont="1" applyFill="1" applyBorder="1" applyAlignment="1" applyProtection="1"/>
    <xf numFmtId="3" fontId="7" fillId="2" borderId="10" xfId="2" applyNumberFormat="1" applyFont="1" applyFill="1" applyBorder="1" applyAlignment="1">
      <alignment horizontal="center" vertical="top"/>
    </xf>
    <xf numFmtId="0" fontId="1" fillId="0" borderId="2" xfId="2" applyBorder="1" applyAlignment="1">
      <alignment horizontal="center" vertical="center"/>
    </xf>
    <xf numFmtId="0" fontId="1" fillId="0" borderId="0" xfId="2" applyBorder="1" applyAlignment="1">
      <alignment horizontal="center"/>
    </xf>
    <xf numFmtId="0" fontId="3" fillId="2" borderId="2" xfId="2" applyFont="1" applyFill="1" applyBorder="1" applyAlignment="1">
      <alignment wrapText="1"/>
    </xf>
    <xf numFmtId="3" fontId="7" fillId="2" borderId="2" xfId="2" applyNumberFormat="1" applyFont="1" applyFill="1" applyBorder="1" applyAlignment="1">
      <alignment horizontal="center" vertical="center"/>
    </xf>
    <xf numFmtId="43" fontId="2" fillId="2" borderId="0" xfId="1" applyFont="1" applyFill="1" applyBorder="1" applyAlignment="1"/>
    <xf numFmtId="0" fontId="1" fillId="2" borderId="10" xfId="2" applyFill="1" applyBorder="1"/>
    <xf numFmtId="0" fontId="1" fillId="2" borderId="4" xfId="2" applyFill="1" applyBorder="1"/>
    <xf numFmtId="4" fontId="8" fillId="3" borderId="3" xfId="5" applyNumberFormat="1" applyFont="1" applyFill="1" applyBorder="1" applyAlignment="1">
      <alignment horizontal="center"/>
    </xf>
    <xf numFmtId="43" fontId="2" fillId="2" borderId="16" xfId="1" applyFont="1" applyFill="1" applyBorder="1" applyAlignment="1"/>
    <xf numFmtId="43" fontId="2" fillId="2" borderId="18" xfId="1" applyFont="1" applyFill="1" applyBorder="1" applyAlignment="1"/>
    <xf numFmtId="43" fontId="2" fillId="2" borderId="21" xfId="1" applyFont="1" applyFill="1" applyBorder="1" applyAlignment="1"/>
    <xf numFmtId="0" fontId="3" fillId="4" borderId="0" xfId="2" applyFont="1" applyFill="1" applyBorder="1" applyAlignment="1">
      <alignment wrapText="1"/>
    </xf>
    <xf numFmtId="0" fontId="3" fillId="4" borderId="2" xfId="2" applyFont="1" applyFill="1" applyBorder="1" applyAlignment="1">
      <alignment wrapText="1"/>
    </xf>
    <xf numFmtId="0" fontId="4" fillId="2" borderId="0" xfId="2" applyFont="1" applyFill="1" applyBorder="1" applyAlignment="1"/>
    <xf numFmtId="4" fontId="6" fillId="4" borderId="2" xfId="5" applyNumberFormat="1" applyFont="1" applyFill="1" applyBorder="1" applyAlignment="1">
      <alignment horizontal="center" vertical="center"/>
    </xf>
    <xf numFmtId="43" fontId="2" fillId="2" borderId="0" xfId="1" applyFont="1" applyFill="1" applyBorder="1" applyAlignment="1">
      <alignment horizontal="center" vertical="center"/>
    </xf>
    <xf numFmtId="0" fontId="1" fillId="2" borderId="0" xfId="2" applyFill="1" applyAlignment="1">
      <alignment horizontal="center" vertical="center"/>
    </xf>
    <xf numFmtId="4" fontId="6" fillId="2" borderId="2" xfId="5" applyNumberFormat="1" applyFont="1" applyFill="1" applyBorder="1" applyAlignment="1">
      <alignment horizontal="center" vertical="center"/>
    </xf>
    <xf numFmtId="4" fontId="7" fillId="2" borderId="2" xfId="5" applyNumberFormat="1" applyFont="1" applyFill="1" applyBorder="1" applyAlignment="1">
      <alignment horizontal="center" vertical="center"/>
    </xf>
    <xf numFmtId="4" fontId="6" fillId="2" borderId="11" xfId="5" applyNumberFormat="1" applyFont="1" applyFill="1" applyBorder="1" applyAlignment="1">
      <alignment horizontal="center" vertical="center"/>
    </xf>
    <xf numFmtId="4" fontId="9" fillId="4" borderId="2" xfId="5" applyNumberFormat="1" applyFont="1" applyFill="1" applyBorder="1" applyAlignment="1">
      <alignment horizontal="center" vertical="center"/>
    </xf>
    <xf numFmtId="4" fontId="7" fillId="4" borderId="2" xfId="5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0" fillId="5" borderId="0" xfId="0" applyFill="1"/>
    <xf numFmtId="0" fontId="10" fillId="5" borderId="5" xfId="2" applyFont="1" applyFill="1" applyBorder="1" applyAlignment="1">
      <alignment horizontal="center" vertical="center"/>
    </xf>
    <xf numFmtId="0" fontId="10" fillId="5" borderId="6" xfId="2" applyFont="1" applyFill="1" applyBorder="1" applyAlignment="1" applyProtection="1">
      <alignment horizontal="left"/>
    </xf>
    <xf numFmtId="3" fontId="7" fillId="0" borderId="2" xfId="2" applyNumberFormat="1" applyFont="1" applyFill="1" applyBorder="1" applyAlignment="1">
      <alignment horizontal="center" vertical="top"/>
    </xf>
    <xf numFmtId="0" fontId="3" fillId="0" borderId="0" xfId="2" applyFont="1" applyFill="1" applyBorder="1" applyAlignment="1">
      <alignment wrapText="1"/>
    </xf>
    <xf numFmtId="165" fontId="6" fillId="0" borderId="2" xfId="4" applyFont="1" applyFill="1" applyBorder="1" applyAlignment="1">
      <alignment horizontal="center"/>
    </xf>
    <xf numFmtId="4" fontId="6" fillId="0" borderId="2" xfId="5" applyNumberFormat="1" applyFont="1" applyFill="1" applyBorder="1" applyAlignment="1">
      <alignment horizontal="center" vertical="center"/>
    </xf>
    <xf numFmtId="43" fontId="3" fillId="0" borderId="2" xfId="2" applyNumberFormat="1" applyFont="1" applyFill="1" applyBorder="1" applyAlignment="1" applyProtection="1">
      <alignment horizontal="left"/>
    </xf>
    <xf numFmtId="0" fontId="0" fillId="0" borderId="0" xfId="0" applyFill="1"/>
    <xf numFmtId="165" fontId="7" fillId="2" borderId="2" xfId="4" applyFont="1" applyFill="1" applyBorder="1" applyAlignment="1">
      <alignment horizontal="center" vertical="center"/>
    </xf>
    <xf numFmtId="0" fontId="3" fillId="2" borderId="0" xfId="2" applyFont="1" applyFill="1" applyBorder="1" applyAlignment="1">
      <alignment vertical="center" wrapText="1"/>
    </xf>
    <xf numFmtId="4" fontId="7" fillId="2" borderId="2" xfId="2" applyNumberFormat="1" applyFont="1" applyFill="1" applyBorder="1" applyAlignment="1" applyProtection="1">
      <alignment vertical="center"/>
    </xf>
    <xf numFmtId="0" fontId="12" fillId="2" borderId="0" xfId="2" applyFont="1" applyFill="1" applyBorder="1" applyAlignment="1">
      <alignment wrapText="1"/>
    </xf>
    <xf numFmtId="3" fontId="7" fillId="4" borderId="2" xfId="2" applyNumberFormat="1" applyFont="1" applyFill="1" applyBorder="1" applyAlignment="1">
      <alignment horizontal="center" vertical="top"/>
    </xf>
    <xf numFmtId="165" fontId="7" fillId="4" borderId="2" xfId="4" applyFont="1" applyFill="1" applyBorder="1" applyAlignment="1">
      <alignment horizontal="center"/>
    </xf>
    <xf numFmtId="4" fontId="7" fillId="4" borderId="2" xfId="2" applyNumberFormat="1" applyFont="1" applyFill="1" applyBorder="1" applyAlignment="1" applyProtection="1"/>
    <xf numFmtId="0" fontId="4" fillId="6" borderId="0" xfId="2" applyFont="1" applyFill="1" applyBorder="1" applyAlignment="1">
      <alignment wrapText="1"/>
    </xf>
    <xf numFmtId="0" fontId="12" fillId="6" borderId="0" xfId="2" applyFont="1" applyFill="1" applyBorder="1" applyAlignment="1"/>
    <xf numFmtId="0" fontId="12" fillId="6" borderId="0" xfId="2" applyFont="1" applyFill="1" applyBorder="1" applyAlignment="1">
      <alignment wrapText="1"/>
    </xf>
    <xf numFmtId="0" fontId="13" fillId="0" borderId="0" xfId="0" applyFont="1"/>
    <xf numFmtId="43" fontId="2" fillId="2" borderId="0" xfId="1" applyFont="1" applyFill="1" applyBorder="1" applyAlignment="1">
      <alignment horizontal="center"/>
    </xf>
    <xf numFmtId="43" fontId="0" fillId="0" borderId="0" xfId="6" applyFont="1"/>
    <xf numFmtId="43" fontId="0" fillId="0" borderId="0" xfId="0" applyNumberFormat="1"/>
    <xf numFmtId="164" fontId="2" fillId="2" borderId="19" xfId="2" applyNumberFormat="1" applyFont="1" applyFill="1" applyBorder="1" applyAlignment="1" applyProtection="1">
      <alignment horizontal="right"/>
    </xf>
    <xf numFmtId="164" fontId="2" fillId="2" borderId="20" xfId="2" applyNumberFormat="1" applyFont="1" applyFill="1" applyBorder="1" applyAlignment="1" applyProtection="1">
      <alignment horizontal="right"/>
    </xf>
    <xf numFmtId="3" fontId="8" fillId="3" borderId="7" xfId="2" applyNumberFormat="1" applyFont="1" applyFill="1" applyBorder="1" applyAlignment="1">
      <alignment horizontal="center"/>
    </xf>
    <xf numFmtId="3" fontId="8" fillId="3" borderId="8" xfId="2" applyNumberFormat="1" applyFont="1" applyFill="1" applyBorder="1" applyAlignment="1">
      <alignment horizontal="center"/>
    </xf>
    <xf numFmtId="3" fontId="8" fillId="3" borderId="9" xfId="2" applyNumberFormat="1" applyFont="1" applyFill="1" applyBorder="1" applyAlignment="1">
      <alignment horizontal="center"/>
    </xf>
    <xf numFmtId="3" fontId="8" fillId="3" borderId="12" xfId="2" applyNumberFormat="1" applyFont="1" applyFill="1" applyBorder="1" applyAlignment="1">
      <alignment horizontal="center"/>
    </xf>
    <xf numFmtId="3" fontId="8" fillId="3" borderId="13" xfId="2" applyNumberFormat="1" applyFont="1" applyFill="1" applyBorder="1" applyAlignment="1">
      <alignment horizontal="center"/>
    </xf>
    <xf numFmtId="164" fontId="2" fillId="2" borderId="14" xfId="2" applyNumberFormat="1" applyFont="1" applyFill="1" applyBorder="1" applyAlignment="1" applyProtection="1">
      <alignment horizontal="right"/>
    </xf>
    <xf numFmtId="164" fontId="2" fillId="2" borderId="15" xfId="2" applyNumberFormat="1" applyFont="1" applyFill="1" applyBorder="1" applyAlignment="1" applyProtection="1">
      <alignment horizontal="right"/>
    </xf>
    <xf numFmtId="164" fontId="2" fillId="2" borderId="17" xfId="2" applyNumberFormat="1" applyFont="1" applyFill="1" applyBorder="1" applyAlignment="1" applyProtection="1">
      <alignment horizontal="right"/>
    </xf>
    <xf numFmtId="164" fontId="2" fillId="2" borderId="6" xfId="2" applyNumberFormat="1" applyFont="1" applyFill="1" applyBorder="1" applyAlignment="1" applyProtection="1">
      <alignment horizontal="right"/>
    </xf>
    <xf numFmtId="43" fontId="2" fillId="2" borderId="7" xfId="1" applyFont="1" applyFill="1" applyBorder="1" applyAlignment="1">
      <alignment horizontal="center"/>
    </xf>
    <xf numFmtId="43" fontId="2" fillId="2" borderId="8" xfId="1" applyFont="1" applyFill="1" applyBorder="1" applyAlignment="1">
      <alignment horizontal="center"/>
    </xf>
    <xf numFmtId="43" fontId="2" fillId="2" borderId="9" xfId="1" applyFont="1" applyFill="1" applyBorder="1" applyAlignment="1">
      <alignment horizontal="center"/>
    </xf>
    <xf numFmtId="43" fontId="2" fillId="2" borderId="0" xfId="1" applyFont="1" applyFill="1" applyBorder="1" applyAlignment="1">
      <alignment horizontal="center"/>
    </xf>
    <xf numFmtId="1" fontId="10" fillId="5" borderId="3" xfId="1" applyNumberFormat="1" applyFont="1" applyFill="1" applyBorder="1" applyAlignment="1" applyProtection="1">
      <alignment horizontal="center" vertical="center"/>
    </xf>
    <xf numFmtId="0" fontId="11" fillId="5" borderId="5" xfId="2" applyFont="1" applyFill="1" applyBorder="1" applyAlignment="1">
      <alignment horizontal="center" vertical="center"/>
    </xf>
    <xf numFmtId="164" fontId="10" fillId="5" borderId="3" xfId="2" applyNumberFormat="1" applyFont="1" applyFill="1" applyBorder="1" applyAlignment="1" applyProtection="1">
      <alignment horizontal="center" wrapText="1"/>
    </xf>
    <xf numFmtId="0" fontId="11" fillId="5" borderId="5" xfId="2" applyFont="1" applyFill="1" applyBorder="1" applyAlignment="1">
      <alignment horizontal="center"/>
    </xf>
    <xf numFmtId="164" fontId="10" fillId="5" borderId="3" xfId="2" applyNumberFormat="1" applyFont="1" applyFill="1" applyBorder="1" applyAlignment="1" applyProtection="1">
      <alignment horizontal="center" vertical="center" wrapText="1"/>
    </xf>
    <xf numFmtId="164" fontId="10" fillId="5" borderId="7" xfId="2" applyNumberFormat="1" applyFont="1" applyFill="1" applyBorder="1" applyAlignment="1" applyProtection="1">
      <alignment horizontal="center"/>
    </xf>
    <xf numFmtId="164" fontId="10" fillId="5" borderId="9" xfId="2" applyNumberFormat="1" applyFont="1" applyFill="1" applyBorder="1" applyAlignment="1" applyProtection="1">
      <alignment horizontal="center"/>
    </xf>
    <xf numFmtId="3" fontId="8" fillId="3" borderId="1" xfId="2" applyNumberFormat="1" applyFont="1" applyFill="1" applyBorder="1" applyAlignment="1">
      <alignment horizontal="center"/>
    </xf>
  </cellXfs>
  <cellStyles count="7">
    <cellStyle name="dimension" xfId="4"/>
    <cellStyle name="Milliers" xfId="6" builtinId="3"/>
    <cellStyle name="Milliers 3 2" xfId="1"/>
    <cellStyle name="Milliers 5 2" xfId="3"/>
    <cellStyle name="Milliers_DECOMPTE JABERD.P N°2 2 2" xfId="5"/>
    <cellStyle name="Normal" xfId="0" builtinId="0"/>
    <cellStyle name="Normal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9"/>
  <sheetViews>
    <sheetView showZeros="0" tabSelected="1" view="pageBreakPreview" zoomScale="110" zoomScaleSheetLayoutView="110" workbookViewId="0">
      <selection activeCell="D17" sqref="D17"/>
    </sheetView>
  </sheetViews>
  <sheetFormatPr baseColWidth="10" defaultRowHeight="15" x14ac:dyDescent="0.25"/>
  <cols>
    <col min="1" max="1" width="3.85546875" customWidth="1"/>
    <col min="2" max="2" width="51.42578125" customWidth="1"/>
    <col min="3" max="3" width="4" customWidth="1"/>
    <col min="4" max="4" width="10.42578125" style="34" customWidth="1"/>
    <col min="5" max="5" width="10.85546875" style="34" customWidth="1"/>
    <col min="6" max="6" width="11" style="34" customWidth="1"/>
    <col min="7" max="7" width="15.7109375" customWidth="1"/>
  </cols>
  <sheetData>
    <row r="1" spans="1:7" x14ac:dyDescent="0.25">
      <c r="A1" s="16" t="s">
        <v>22</v>
      </c>
      <c r="B1" s="16"/>
      <c r="C1" s="16"/>
      <c r="D1" s="27"/>
      <c r="E1" s="27"/>
      <c r="F1" s="27"/>
      <c r="G1" s="16"/>
    </row>
    <row r="2" spans="1:7" x14ac:dyDescent="0.25">
      <c r="A2" s="16" t="s">
        <v>44</v>
      </c>
      <c r="B2" s="1"/>
      <c r="C2" s="1"/>
      <c r="D2" s="28"/>
      <c r="E2" s="28"/>
      <c r="F2" s="28"/>
      <c r="G2" s="1"/>
    </row>
    <row r="3" spans="1:7" x14ac:dyDescent="0.25">
      <c r="A3" s="16" t="s">
        <v>29</v>
      </c>
      <c r="B3" s="1"/>
      <c r="C3" s="1"/>
      <c r="D3" s="28"/>
      <c r="E3" s="28"/>
      <c r="F3" s="28"/>
      <c r="G3" s="1"/>
    </row>
    <row r="4" spans="1:7" x14ac:dyDescent="0.25">
      <c r="A4" s="16"/>
      <c r="B4" s="16"/>
      <c r="C4" s="16"/>
      <c r="D4" s="27"/>
      <c r="E4" s="27"/>
      <c r="F4" s="27"/>
      <c r="G4" s="16"/>
    </row>
    <row r="5" spans="1:7" x14ac:dyDescent="0.25">
      <c r="A5" s="70" t="s">
        <v>47</v>
      </c>
      <c r="B5" s="71"/>
      <c r="C5" s="71"/>
      <c r="D5" s="71"/>
      <c r="E5" s="71"/>
      <c r="F5" s="71"/>
      <c r="G5" s="72"/>
    </row>
    <row r="6" spans="1:7" x14ac:dyDescent="0.25">
      <c r="A6" s="56"/>
      <c r="B6" s="56"/>
      <c r="C6" s="56"/>
      <c r="D6" s="27"/>
      <c r="E6" s="27"/>
      <c r="F6" s="27"/>
      <c r="G6" s="56"/>
    </row>
    <row r="7" spans="1:7" x14ac:dyDescent="0.25">
      <c r="A7" s="73" t="s">
        <v>32</v>
      </c>
      <c r="B7" s="73"/>
      <c r="C7" s="73"/>
      <c r="D7" s="73"/>
      <c r="E7" s="73"/>
      <c r="F7" s="73"/>
      <c r="G7" s="73"/>
    </row>
    <row r="8" spans="1:7" s="36" customFormat="1" x14ac:dyDescent="0.25">
      <c r="A8" s="74" t="s">
        <v>0</v>
      </c>
      <c r="B8" s="76" t="s">
        <v>1</v>
      </c>
      <c r="C8" s="78" t="s">
        <v>2</v>
      </c>
      <c r="D8" s="78" t="s">
        <v>52</v>
      </c>
      <c r="E8" s="78" t="s">
        <v>53</v>
      </c>
      <c r="F8" s="79" t="s">
        <v>3</v>
      </c>
      <c r="G8" s="80"/>
    </row>
    <row r="9" spans="1:7" s="36" customFormat="1" x14ac:dyDescent="0.25">
      <c r="A9" s="75"/>
      <c r="B9" s="77"/>
      <c r="C9" s="75"/>
      <c r="D9" s="75"/>
      <c r="E9" s="75" t="s">
        <v>4</v>
      </c>
      <c r="F9" s="37" t="s">
        <v>5</v>
      </c>
      <c r="G9" s="38" t="s">
        <v>54</v>
      </c>
    </row>
    <row r="10" spans="1:7" x14ac:dyDescent="0.25">
      <c r="A10" s="12"/>
      <c r="B10" s="13"/>
      <c r="C10" s="12"/>
      <c r="D10" s="12"/>
      <c r="E10" s="12"/>
      <c r="F10" s="35"/>
      <c r="G10" s="3"/>
    </row>
    <row r="11" spans="1:7" x14ac:dyDescent="0.25">
      <c r="A11" s="12"/>
      <c r="B11" s="52" t="s">
        <v>33</v>
      </c>
      <c r="C11" s="2"/>
      <c r="D11" s="29"/>
      <c r="E11" s="29"/>
      <c r="F11" s="29"/>
      <c r="G11" s="3"/>
    </row>
    <row r="12" spans="1:7" s="44" customFormat="1" x14ac:dyDescent="0.25">
      <c r="A12" s="39">
        <v>1</v>
      </c>
      <c r="B12" s="40" t="s">
        <v>55</v>
      </c>
      <c r="C12" s="41" t="s">
        <v>7</v>
      </c>
      <c r="D12" s="42">
        <v>95</v>
      </c>
      <c r="E12" s="42"/>
      <c r="F12" s="42">
        <f>+D12*E12</f>
        <v>0</v>
      </c>
      <c r="G12" s="43"/>
    </row>
    <row r="13" spans="1:7" s="44" customFormat="1" x14ac:dyDescent="0.25">
      <c r="A13" s="39">
        <v>2</v>
      </c>
      <c r="B13" s="40" t="s">
        <v>28</v>
      </c>
      <c r="C13" s="41" t="s">
        <v>7</v>
      </c>
      <c r="D13" s="42">
        <v>170</v>
      </c>
      <c r="E13" s="42"/>
      <c r="F13" s="42">
        <f t="shared" ref="F13:F22" si="0">+D13*E13</f>
        <v>0</v>
      </c>
      <c r="G13" s="43"/>
    </row>
    <row r="14" spans="1:7" x14ac:dyDescent="0.25">
      <c r="A14" s="39">
        <v>3</v>
      </c>
      <c r="B14" s="7" t="s">
        <v>71</v>
      </c>
      <c r="C14" s="2" t="s">
        <v>7</v>
      </c>
      <c r="D14" s="26">
        <v>150</v>
      </c>
      <c r="E14" s="29"/>
      <c r="F14" s="42">
        <f t="shared" si="0"/>
        <v>0</v>
      </c>
      <c r="G14" s="3"/>
    </row>
    <row r="15" spans="1:7" x14ac:dyDescent="0.25">
      <c r="A15" s="39">
        <v>4</v>
      </c>
      <c r="B15" s="7" t="s">
        <v>72</v>
      </c>
      <c r="C15" s="2" t="s">
        <v>7</v>
      </c>
      <c r="D15" s="29">
        <v>25</v>
      </c>
      <c r="E15" s="29"/>
      <c r="F15" s="42">
        <f t="shared" si="0"/>
        <v>0</v>
      </c>
      <c r="G15" s="3"/>
    </row>
    <row r="16" spans="1:7" x14ac:dyDescent="0.25">
      <c r="A16" s="39">
        <v>5</v>
      </c>
      <c r="B16" s="7" t="s">
        <v>88</v>
      </c>
      <c r="C16" s="2" t="s">
        <v>7</v>
      </c>
      <c r="D16" s="29">
        <v>35</v>
      </c>
      <c r="E16" s="29"/>
      <c r="F16" s="42">
        <f t="shared" si="0"/>
        <v>0</v>
      </c>
      <c r="G16" s="3"/>
    </row>
    <row r="17" spans="1:7" x14ac:dyDescent="0.25">
      <c r="A17" s="39">
        <v>6</v>
      </c>
      <c r="B17" s="23" t="s">
        <v>114</v>
      </c>
      <c r="C17" s="2" t="s">
        <v>7</v>
      </c>
      <c r="D17" s="29">
        <v>71</v>
      </c>
      <c r="E17" s="29"/>
      <c r="F17" s="42">
        <f t="shared" si="0"/>
        <v>0</v>
      </c>
      <c r="G17" s="3"/>
    </row>
    <row r="18" spans="1:7" x14ac:dyDescent="0.25">
      <c r="A18" s="39">
        <v>7</v>
      </c>
      <c r="B18" s="7" t="s">
        <v>21</v>
      </c>
      <c r="C18" s="2" t="s">
        <v>7</v>
      </c>
      <c r="D18" s="29">
        <v>644</v>
      </c>
      <c r="E18" s="29"/>
      <c r="F18" s="42">
        <f t="shared" si="0"/>
        <v>0</v>
      </c>
      <c r="G18" s="3"/>
    </row>
    <row r="19" spans="1:7" x14ac:dyDescent="0.25">
      <c r="A19" s="39">
        <v>8</v>
      </c>
      <c r="B19" s="7" t="s">
        <v>115</v>
      </c>
      <c r="C19" s="2" t="s">
        <v>7</v>
      </c>
      <c r="D19" s="29">
        <v>2048</v>
      </c>
      <c r="E19" s="29"/>
      <c r="F19" s="42">
        <f t="shared" si="0"/>
        <v>0</v>
      </c>
      <c r="G19" s="3"/>
    </row>
    <row r="20" spans="1:7" x14ac:dyDescent="0.25">
      <c r="A20" s="39">
        <v>9</v>
      </c>
      <c r="B20" s="7" t="s">
        <v>116</v>
      </c>
      <c r="C20" s="2" t="s">
        <v>7</v>
      </c>
      <c r="D20" s="29">
        <v>28</v>
      </c>
      <c r="E20" s="29"/>
      <c r="F20" s="42">
        <f t="shared" si="0"/>
        <v>0</v>
      </c>
      <c r="G20" s="3"/>
    </row>
    <row r="21" spans="1:7" x14ac:dyDescent="0.25">
      <c r="A21" s="39">
        <v>10</v>
      </c>
      <c r="B21" s="7" t="s">
        <v>61</v>
      </c>
      <c r="C21" s="2" t="s">
        <v>6</v>
      </c>
      <c r="D21" s="29">
        <v>150</v>
      </c>
      <c r="E21" s="29"/>
      <c r="F21" s="42">
        <f t="shared" si="0"/>
        <v>0</v>
      </c>
      <c r="G21" s="3"/>
    </row>
    <row r="22" spans="1:7" x14ac:dyDescent="0.25">
      <c r="A22" s="39">
        <v>11</v>
      </c>
      <c r="B22" s="7" t="s">
        <v>117</v>
      </c>
      <c r="C22" s="2" t="s">
        <v>7</v>
      </c>
      <c r="D22" s="29">
        <v>30</v>
      </c>
      <c r="E22" s="29"/>
      <c r="F22" s="42">
        <f t="shared" si="0"/>
        <v>0</v>
      </c>
      <c r="G22" s="3"/>
    </row>
    <row r="23" spans="1:7" x14ac:dyDescent="0.25">
      <c r="A23" s="4"/>
      <c r="B23" s="7"/>
      <c r="C23" s="2"/>
      <c r="D23" s="29"/>
      <c r="E23" s="29"/>
      <c r="F23" s="29"/>
      <c r="G23" s="3"/>
    </row>
    <row r="24" spans="1:7" x14ac:dyDescent="0.25">
      <c r="A24" s="61" t="s">
        <v>34</v>
      </c>
      <c r="B24" s="62"/>
      <c r="C24" s="62"/>
      <c r="D24" s="62"/>
      <c r="E24" s="62"/>
      <c r="F24" s="63"/>
      <c r="G24" s="8">
        <f>SUM(F12:F23)</f>
        <v>0</v>
      </c>
    </row>
    <row r="25" spans="1:7" x14ac:dyDescent="0.25">
      <c r="A25" s="4"/>
      <c r="B25" s="52" t="s">
        <v>35</v>
      </c>
      <c r="C25" s="2"/>
      <c r="D25" s="29"/>
      <c r="E25" s="29"/>
      <c r="F25" s="29"/>
      <c r="G25" s="3"/>
    </row>
    <row r="26" spans="1:7" x14ac:dyDescent="0.25">
      <c r="A26" s="15">
        <v>12</v>
      </c>
      <c r="B26" s="7" t="s">
        <v>118</v>
      </c>
      <c r="C26" s="2" t="s">
        <v>7</v>
      </c>
      <c r="D26" s="29">
        <v>2464</v>
      </c>
      <c r="E26" s="29"/>
      <c r="F26" s="29">
        <f>+D26*E26</f>
        <v>0</v>
      </c>
      <c r="G26" s="3"/>
    </row>
    <row r="27" spans="1:7" ht="12.75" customHeight="1" x14ac:dyDescent="0.25">
      <c r="A27" s="15">
        <v>13</v>
      </c>
      <c r="B27" s="7" t="s">
        <v>49</v>
      </c>
      <c r="C27" s="2" t="s">
        <v>7</v>
      </c>
      <c r="D27" s="29">
        <v>2464</v>
      </c>
      <c r="E27" s="29"/>
      <c r="F27" s="29">
        <f t="shared" ref="F27:F35" si="1">+D27*E27</f>
        <v>0</v>
      </c>
      <c r="G27" s="3"/>
    </row>
    <row r="28" spans="1:7" ht="12.75" customHeight="1" x14ac:dyDescent="0.25">
      <c r="A28" s="15">
        <v>14</v>
      </c>
      <c r="B28" s="7" t="s">
        <v>48</v>
      </c>
      <c r="C28" s="2" t="s">
        <v>7</v>
      </c>
      <c r="D28" s="29">
        <v>1232</v>
      </c>
      <c r="E28" s="29"/>
      <c r="F28" s="29">
        <f t="shared" si="1"/>
        <v>0</v>
      </c>
      <c r="G28" s="3"/>
    </row>
    <row r="29" spans="1:7" ht="12.75" customHeight="1" x14ac:dyDescent="0.25">
      <c r="A29" s="15">
        <v>15</v>
      </c>
      <c r="B29" s="23" t="s">
        <v>58</v>
      </c>
      <c r="C29" s="2" t="s">
        <v>7</v>
      </c>
      <c r="D29" s="29">
        <v>1232</v>
      </c>
      <c r="E29" s="29"/>
      <c r="F29" s="29">
        <f t="shared" si="1"/>
        <v>0</v>
      </c>
      <c r="G29" s="3"/>
    </row>
    <row r="30" spans="1:7" s="55" customFormat="1" ht="12.75" customHeight="1" x14ac:dyDescent="0.25">
      <c r="A30" s="15">
        <v>16</v>
      </c>
      <c r="B30" s="23" t="s">
        <v>119</v>
      </c>
      <c r="C30" s="2" t="s">
        <v>6</v>
      </c>
      <c r="D30" s="29">
        <f>420+25+36+40</f>
        <v>521</v>
      </c>
      <c r="E30" s="29"/>
      <c r="F30" s="29">
        <f t="shared" si="1"/>
        <v>0</v>
      </c>
      <c r="G30" s="3"/>
    </row>
    <row r="31" spans="1:7" ht="12.75" customHeight="1" x14ac:dyDescent="0.25">
      <c r="A31" s="15">
        <v>17</v>
      </c>
      <c r="B31" s="23" t="s">
        <v>120</v>
      </c>
      <c r="C31" s="2" t="s">
        <v>6</v>
      </c>
      <c r="D31" s="29">
        <v>521</v>
      </c>
      <c r="E31" s="29"/>
      <c r="F31" s="29">
        <f t="shared" si="1"/>
        <v>0</v>
      </c>
      <c r="G31" s="3"/>
    </row>
    <row r="32" spans="1:7" ht="12.75" customHeight="1" x14ac:dyDescent="0.25">
      <c r="A32" s="15">
        <v>18</v>
      </c>
      <c r="B32" s="23" t="s">
        <v>121</v>
      </c>
      <c r="C32" s="2" t="s">
        <v>7</v>
      </c>
      <c r="D32" s="29">
        <v>47</v>
      </c>
      <c r="E32" s="29"/>
      <c r="F32" s="29">
        <f t="shared" si="1"/>
        <v>0</v>
      </c>
      <c r="G32" s="3"/>
    </row>
    <row r="33" spans="1:7" ht="12.75" customHeight="1" x14ac:dyDescent="0.25">
      <c r="A33" s="15">
        <v>19</v>
      </c>
      <c r="B33" s="23" t="s">
        <v>122</v>
      </c>
      <c r="C33" s="2" t="s">
        <v>6</v>
      </c>
      <c r="D33" s="29">
        <v>32</v>
      </c>
      <c r="E33" s="29"/>
      <c r="F33" s="29">
        <f t="shared" si="1"/>
        <v>0</v>
      </c>
      <c r="G33" s="3"/>
    </row>
    <row r="34" spans="1:7" ht="12.75" customHeight="1" x14ac:dyDescent="0.25">
      <c r="A34" s="15">
        <v>20</v>
      </c>
      <c r="B34" s="23" t="s">
        <v>62</v>
      </c>
      <c r="C34" s="2" t="s">
        <v>2</v>
      </c>
      <c r="D34" s="29">
        <v>2</v>
      </c>
      <c r="E34" s="29"/>
      <c r="F34" s="29">
        <f t="shared" si="1"/>
        <v>0</v>
      </c>
      <c r="G34" s="3"/>
    </row>
    <row r="35" spans="1:7" ht="12.75" customHeight="1" x14ac:dyDescent="0.25">
      <c r="A35" s="15">
        <v>21</v>
      </c>
      <c r="B35" s="23" t="s">
        <v>94</v>
      </c>
      <c r="C35" s="2" t="s">
        <v>7</v>
      </c>
      <c r="D35" s="29">
        <v>135</v>
      </c>
      <c r="E35" s="29"/>
      <c r="F35" s="29">
        <f t="shared" si="1"/>
        <v>0</v>
      </c>
      <c r="G35" s="3"/>
    </row>
    <row r="36" spans="1:7" ht="12.75" customHeight="1" x14ac:dyDescent="0.25">
      <c r="A36" s="4"/>
      <c r="B36" s="23"/>
      <c r="C36" s="2"/>
      <c r="D36" s="29"/>
      <c r="E36" s="29"/>
      <c r="F36" s="29"/>
      <c r="G36" s="3"/>
    </row>
    <row r="37" spans="1:7" x14ac:dyDescent="0.25">
      <c r="A37" s="61" t="s">
        <v>36</v>
      </c>
      <c r="B37" s="62"/>
      <c r="C37" s="62"/>
      <c r="D37" s="62"/>
      <c r="E37" s="62"/>
      <c r="F37" s="63"/>
      <c r="G37" s="8">
        <f>SUM(F26:F36)</f>
        <v>0</v>
      </c>
    </row>
    <row r="38" spans="1:7" x14ac:dyDescent="0.25">
      <c r="A38" s="4"/>
      <c r="B38" s="52" t="s">
        <v>37</v>
      </c>
      <c r="C38" s="2"/>
      <c r="D38" s="29"/>
      <c r="E38" s="29"/>
      <c r="F38" s="29"/>
      <c r="G38" s="3"/>
    </row>
    <row r="39" spans="1:7" x14ac:dyDescent="0.25">
      <c r="A39" s="4">
        <v>22</v>
      </c>
      <c r="B39" s="7" t="s">
        <v>23</v>
      </c>
      <c r="C39" s="2" t="s">
        <v>7</v>
      </c>
      <c r="D39" s="29">
        <v>860</v>
      </c>
      <c r="E39" s="29"/>
      <c r="F39" s="29">
        <f>+D39*E39</f>
        <v>0</v>
      </c>
      <c r="G39" s="3"/>
    </row>
    <row r="40" spans="1:7" x14ac:dyDescent="0.25">
      <c r="A40" s="4">
        <v>23</v>
      </c>
      <c r="B40" s="7" t="s">
        <v>63</v>
      </c>
      <c r="C40" s="2" t="s">
        <v>7</v>
      </c>
      <c r="D40" s="29">
        <f>294</f>
        <v>294</v>
      </c>
      <c r="E40" s="29"/>
      <c r="F40" s="29">
        <f t="shared" ref="F40:F48" si="2">+D40*E40</f>
        <v>0</v>
      </c>
      <c r="G40" s="3"/>
    </row>
    <row r="41" spans="1:7" x14ac:dyDescent="0.25">
      <c r="A41" s="4">
        <v>24</v>
      </c>
      <c r="B41" s="14" t="s">
        <v>50</v>
      </c>
      <c r="C41" s="2" t="s">
        <v>7</v>
      </c>
      <c r="D41" s="29">
        <v>192</v>
      </c>
      <c r="E41" s="29"/>
      <c r="F41" s="29">
        <f t="shared" si="2"/>
        <v>0</v>
      </c>
      <c r="G41" s="3"/>
    </row>
    <row r="42" spans="1:7" x14ac:dyDescent="0.25">
      <c r="A42" s="4">
        <v>25</v>
      </c>
      <c r="B42" s="14" t="s">
        <v>92</v>
      </c>
      <c r="C42" s="2" t="s">
        <v>7</v>
      </c>
      <c r="D42" s="29">
        <v>175</v>
      </c>
      <c r="E42" s="29"/>
      <c r="F42" s="29">
        <f t="shared" si="2"/>
        <v>0</v>
      </c>
      <c r="G42" s="3"/>
    </row>
    <row r="43" spans="1:7" x14ac:dyDescent="0.25">
      <c r="A43" s="4">
        <v>26</v>
      </c>
      <c r="B43" s="24" t="s">
        <v>110</v>
      </c>
      <c r="C43" s="2" t="s">
        <v>7</v>
      </c>
      <c r="D43" s="29">
        <v>386</v>
      </c>
      <c r="E43" s="29"/>
      <c r="F43" s="29">
        <f t="shared" si="2"/>
        <v>0</v>
      </c>
      <c r="G43" s="3"/>
    </row>
    <row r="44" spans="1:7" x14ac:dyDescent="0.25">
      <c r="A44" s="4">
        <v>27</v>
      </c>
      <c r="B44" s="24" t="s">
        <v>111</v>
      </c>
      <c r="C44" s="2" t="s">
        <v>6</v>
      </c>
      <c r="D44" s="31">
        <v>161</v>
      </c>
      <c r="E44" s="29"/>
      <c r="F44" s="29">
        <f t="shared" si="2"/>
        <v>0</v>
      </c>
      <c r="G44" s="3"/>
    </row>
    <row r="45" spans="1:7" x14ac:dyDescent="0.25">
      <c r="A45" s="4">
        <v>28</v>
      </c>
      <c r="B45" s="14" t="s">
        <v>56</v>
      </c>
      <c r="C45" s="2" t="s">
        <v>7</v>
      </c>
      <c r="D45" s="31">
        <v>850</v>
      </c>
      <c r="E45" s="29"/>
      <c r="F45" s="29">
        <f t="shared" si="2"/>
        <v>0</v>
      </c>
      <c r="G45" s="3"/>
    </row>
    <row r="46" spans="1:7" x14ac:dyDescent="0.25">
      <c r="A46" s="4">
        <v>29</v>
      </c>
      <c r="B46" s="14" t="s">
        <v>112</v>
      </c>
      <c r="C46" s="2" t="s">
        <v>7</v>
      </c>
      <c r="D46" s="31">
        <v>100</v>
      </c>
      <c r="E46" s="29"/>
      <c r="F46" s="29">
        <f t="shared" si="2"/>
        <v>0</v>
      </c>
      <c r="G46" s="3"/>
    </row>
    <row r="47" spans="1:7" x14ac:dyDescent="0.25">
      <c r="A47" s="4">
        <v>30</v>
      </c>
      <c r="B47" s="14" t="s">
        <v>78</v>
      </c>
      <c r="C47" s="2" t="s">
        <v>7</v>
      </c>
      <c r="D47" s="31">
        <v>55</v>
      </c>
      <c r="E47" s="29"/>
      <c r="F47" s="29">
        <f t="shared" si="2"/>
        <v>0</v>
      </c>
      <c r="G47" s="3"/>
    </row>
    <row r="48" spans="1:7" x14ac:dyDescent="0.25">
      <c r="A48" s="4">
        <v>31</v>
      </c>
      <c r="B48" s="14" t="s">
        <v>79</v>
      </c>
      <c r="C48" s="2" t="s">
        <v>7</v>
      </c>
      <c r="D48" s="31">
        <v>28</v>
      </c>
      <c r="E48" s="29"/>
      <c r="F48" s="29">
        <f t="shared" si="2"/>
        <v>0</v>
      </c>
      <c r="G48" s="3"/>
    </row>
    <row r="49" spans="1:7" x14ac:dyDescent="0.25">
      <c r="A49" s="11"/>
      <c r="B49" s="14"/>
      <c r="C49" s="2"/>
      <c r="D49" s="29"/>
      <c r="E49" s="29"/>
      <c r="F49" s="29"/>
      <c r="G49" s="3"/>
    </row>
    <row r="50" spans="1:7" x14ac:dyDescent="0.25">
      <c r="A50" s="61" t="s">
        <v>38</v>
      </c>
      <c r="B50" s="62"/>
      <c r="C50" s="81"/>
      <c r="D50" s="62"/>
      <c r="E50" s="62"/>
      <c r="F50" s="63"/>
      <c r="G50" s="8">
        <f>SUM(F39:F49)</f>
        <v>0</v>
      </c>
    </row>
    <row r="51" spans="1:7" x14ac:dyDescent="0.25">
      <c r="A51" s="4"/>
      <c r="B51" s="52" t="s">
        <v>8</v>
      </c>
      <c r="C51" s="2"/>
      <c r="D51" s="29"/>
      <c r="E51" s="29"/>
      <c r="F51" s="29"/>
      <c r="G51" s="3"/>
    </row>
    <row r="52" spans="1:7" x14ac:dyDescent="0.25">
      <c r="A52" s="4">
        <v>32</v>
      </c>
      <c r="B52" s="7" t="s">
        <v>51</v>
      </c>
      <c r="C52" s="2" t="s">
        <v>2</v>
      </c>
      <c r="D52" s="29">
        <v>120</v>
      </c>
      <c r="E52" s="29"/>
      <c r="F52" s="29">
        <f>+D52*E52</f>
        <v>0</v>
      </c>
      <c r="G52" s="3"/>
    </row>
    <row r="53" spans="1:7" s="44" customFormat="1" ht="15.75" customHeight="1" x14ac:dyDescent="0.25">
      <c r="A53" s="4">
        <v>33</v>
      </c>
      <c r="B53" s="40" t="s">
        <v>123</v>
      </c>
      <c r="C53" s="41" t="s">
        <v>31</v>
      </c>
      <c r="D53" s="42">
        <v>1</v>
      </c>
      <c r="E53" s="42"/>
      <c r="F53" s="29">
        <f t="shared" ref="F53:F55" si="3">+D53*E53</f>
        <v>0</v>
      </c>
      <c r="G53" s="43"/>
    </row>
    <row r="54" spans="1:7" x14ac:dyDescent="0.25">
      <c r="A54" s="4">
        <v>34</v>
      </c>
      <c r="B54" s="23" t="s">
        <v>84</v>
      </c>
      <c r="C54" s="2" t="s">
        <v>6</v>
      </c>
      <c r="D54" s="29">
        <v>150</v>
      </c>
      <c r="E54" s="29"/>
      <c r="F54" s="29">
        <f t="shared" si="3"/>
        <v>0</v>
      </c>
      <c r="G54" s="3"/>
    </row>
    <row r="55" spans="1:7" ht="23.25" x14ac:dyDescent="0.25">
      <c r="A55" s="4">
        <v>35</v>
      </c>
      <c r="B55" s="23" t="s">
        <v>124</v>
      </c>
      <c r="C55" s="2" t="s">
        <v>6</v>
      </c>
      <c r="D55" s="29">
        <v>50</v>
      </c>
      <c r="E55" s="29"/>
      <c r="F55" s="29">
        <f t="shared" si="3"/>
        <v>0</v>
      </c>
      <c r="G55" s="3"/>
    </row>
    <row r="56" spans="1:7" x14ac:dyDescent="0.25">
      <c r="A56" s="61" t="s">
        <v>9</v>
      </c>
      <c r="B56" s="62"/>
      <c r="C56" s="62"/>
      <c r="D56" s="62"/>
      <c r="E56" s="62"/>
      <c r="F56" s="63"/>
      <c r="G56" s="8">
        <f>SUM(F52:F55)</f>
        <v>0</v>
      </c>
    </row>
    <row r="57" spans="1:7" x14ac:dyDescent="0.25">
      <c r="A57" s="4"/>
      <c r="B57" s="52" t="s">
        <v>10</v>
      </c>
      <c r="C57" s="2"/>
      <c r="D57" s="29"/>
      <c r="E57" s="29"/>
      <c r="F57" s="29"/>
      <c r="G57" s="3"/>
    </row>
    <row r="58" spans="1:7" x14ac:dyDescent="0.25">
      <c r="A58" s="4">
        <v>36</v>
      </c>
      <c r="B58" s="7" t="s">
        <v>30</v>
      </c>
      <c r="C58" s="2" t="s">
        <v>7</v>
      </c>
      <c r="D58" s="26">
        <v>400</v>
      </c>
      <c r="E58" s="29"/>
      <c r="F58" s="29">
        <f>+D58*E58</f>
        <v>0</v>
      </c>
      <c r="G58" s="3"/>
    </row>
    <row r="59" spans="1:7" x14ac:dyDescent="0.25">
      <c r="A59" s="4">
        <v>37</v>
      </c>
      <c r="B59" s="7" t="s">
        <v>80</v>
      </c>
      <c r="C59" s="2" t="s">
        <v>7</v>
      </c>
      <c r="D59" s="26">
        <f>100+80</f>
        <v>180</v>
      </c>
      <c r="E59" s="29"/>
      <c r="F59" s="29">
        <f>+D59*E59</f>
        <v>0</v>
      </c>
      <c r="G59" s="3"/>
    </row>
    <row r="60" spans="1:7" x14ac:dyDescent="0.25">
      <c r="A60" s="61" t="s">
        <v>11</v>
      </c>
      <c r="B60" s="62"/>
      <c r="C60" s="62"/>
      <c r="D60" s="62"/>
      <c r="E60" s="62"/>
      <c r="F60" s="63"/>
      <c r="G60" s="8">
        <f>SUM(F57:F59)</f>
        <v>0</v>
      </c>
    </row>
    <row r="61" spans="1:7" ht="24.75" customHeight="1" x14ac:dyDescent="0.25">
      <c r="A61" s="4"/>
      <c r="B61" s="52" t="s">
        <v>39</v>
      </c>
      <c r="C61" s="2"/>
      <c r="D61" s="29"/>
      <c r="E61" s="29"/>
      <c r="F61" s="29"/>
      <c r="G61" s="3"/>
    </row>
    <row r="62" spans="1:7" x14ac:dyDescent="0.25">
      <c r="A62" s="9"/>
      <c r="B62" s="6" t="s">
        <v>12</v>
      </c>
      <c r="C62" s="2"/>
      <c r="D62" s="29"/>
      <c r="E62" s="29"/>
      <c r="F62" s="29"/>
      <c r="G62" s="3"/>
    </row>
    <row r="63" spans="1:7" x14ac:dyDescent="0.25">
      <c r="A63" s="4">
        <v>38</v>
      </c>
      <c r="B63" s="7" t="s">
        <v>24</v>
      </c>
      <c r="C63" s="2" t="s">
        <v>2</v>
      </c>
      <c r="D63" s="29">
        <v>12</v>
      </c>
      <c r="E63" s="29"/>
      <c r="F63" s="29">
        <f>+D63*E63</f>
        <v>0</v>
      </c>
      <c r="G63" s="3"/>
    </row>
    <row r="64" spans="1:7" x14ac:dyDescent="0.25">
      <c r="A64" s="4">
        <v>39</v>
      </c>
      <c r="B64" s="7" t="s">
        <v>64</v>
      </c>
      <c r="C64" s="2" t="s">
        <v>2</v>
      </c>
      <c r="D64" s="29">
        <f>9+8+6</f>
        <v>23</v>
      </c>
      <c r="E64" s="29"/>
      <c r="F64" s="29">
        <f t="shared" ref="F64:F79" si="4">+D64*E64</f>
        <v>0</v>
      </c>
      <c r="G64" s="3"/>
    </row>
    <row r="65" spans="1:7" x14ac:dyDescent="0.25">
      <c r="A65" s="4">
        <v>40</v>
      </c>
      <c r="B65" s="7" t="s">
        <v>77</v>
      </c>
      <c r="C65" s="2" t="s">
        <v>2</v>
      </c>
      <c r="D65" s="29">
        <v>17</v>
      </c>
      <c r="E65" s="29"/>
      <c r="F65" s="29">
        <f t="shared" si="4"/>
        <v>0</v>
      </c>
      <c r="G65" s="3"/>
    </row>
    <row r="66" spans="1:7" s="55" customFormat="1" x14ac:dyDescent="0.25">
      <c r="A66" s="4">
        <v>41</v>
      </c>
      <c r="B66" s="7" t="s">
        <v>68</v>
      </c>
      <c r="C66" s="2" t="s">
        <v>113</v>
      </c>
      <c r="D66" s="29">
        <v>1</v>
      </c>
      <c r="E66" s="29"/>
      <c r="F66" s="29">
        <f t="shared" si="4"/>
        <v>0</v>
      </c>
      <c r="G66" s="3"/>
    </row>
    <row r="67" spans="1:7" x14ac:dyDescent="0.25">
      <c r="A67" s="4">
        <v>42</v>
      </c>
      <c r="B67" s="7" t="s">
        <v>125</v>
      </c>
      <c r="C67" s="2" t="s">
        <v>7</v>
      </c>
      <c r="D67" s="26">
        <v>27</v>
      </c>
      <c r="E67" s="29"/>
      <c r="F67" s="29">
        <f t="shared" si="4"/>
        <v>0</v>
      </c>
      <c r="G67" s="3"/>
    </row>
    <row r="68" spans="1:7" x14ac:dyDescent="0.25">
      <c r="A68" s="4">
        <v>43</v>
      </c>
      <c r="B68" s="7" t="s">
        <v>126</v>
      </c>
      <c r="C68" s="2" t="s">
        <v>7</v>
      </c>
      <c r="D68" s="26">
        <v>28</v>
      </c>
      <c r="E68" s="29"/>
      <c r="F68" s="29">
        <f t="shared" si="4"/>
        <v>0</v>
      </c>
      <c r="G68" s="3"/>
    </row>
    <row r="69" spans="1:7" x14ac:dyDescent="0.25">
      <c r="A69" s="4"/>
      <c r="B69" s="52" t="s">
        <v>60</v>
      </c>
      <c r="C69" s="2"/>
      <c r="D69" s="26"/>
      <c r="E69" s="29"/>
      <c r="F69" s="29">
        <f t="shared" si="4"/>
        <v>0</v>
      </c>
      <c r="G69" s="3"/>
    </row>
    <row r="70" spans="1:7" x14ac:dyDescent="0.25">
      <c r="A70" s="4">
        <v>44</v>
      </c>
      <c r="B70" s="7" t="s">
        <v>95</v>
      </c>
      <c r="C70" s="2" t="s">
        <v>7</v>
      </c>
      <c r="D70" s="26">
        <v>73</v>
      </c>
      <c r="E70" s="29"/>
      <c r="F70" s="29">
        <f t="shared" si="4"/>
        <v>0</v>
      </c>
      <c r="G70" s="3"/>
    </row>
    <row r="71" spans="1:7" x14ac:dyDescent="0.25">
      <c r="A71" s="4">
        <v>45</v>
      </c>
      <c r="B71" s="7" t="s">
        <v>96</v>
      </c>
      <c r="C71" s="2" t="s">
        <v>7</v>
      </c>
      <c r="D71" s="26">
        <v>73</v>
      </c>
      <c r="E71" s="29"/>
      <c r="F71" s="29">
        <f t="shared" si="4"/>
        <v>0</v>
      </c>
      <c r="G71" s="3"/>
    </row>
    <row r="72" spans="1:7" x14ac:dyDescent="0.25">
      <c r="A72" s="9"/>
      <c r="B72" s="52" t="s">
        <v>13</v>
      </c>
      <c r="C72" s="2"/>
      <c r="D72" s="29"/>
      <c r="E72" s="29"/>
      <c r="F72" s="29">
        <f t="shared" si="4"/>
        <v>0</v>
      </c>
      <c r="G72" s="3"/>
    </row>
    <row r="73" spans="1:7" s="55" customFormat="1" ht="12.75" customHeight="1" x14ac:dyDescent="0.25">
      <c r="A73" s="4">
        <v>46</v>
      </c>
      <c r="B73" s="7" t="s">
        <v>127</v>
      </c>
      <c r="C73" s="2" t="s">
        <v>113</v>
      </c>
      <c r="D73" s="29">
        <v>1</v>
      </c>
      <c r="E73" s="29"/>
      <c r="F73" s="29">
        <f t="shared" si="4"/>
        <v>0</v>
      </c>
      <c r="G73" s="3"/>
    </row>
    <row r="74" spans="1:7" s="55" customFormat="1" ht="12.75" customHeight="1" x14ac:dyDescent="0.25">
      <c r="A74" s="4">
        <v>47</v>
      </c>
      <c r="B74" s="7" t="s">
        <v>128</v>
      </c>
      <c r="C74" s="2" t="s">
        <v>113</v>
      </c>
      <c r="D74" s="29">
        <v>1</v>
      </c>
      <c r="E74" s="29"/>
      <c r="F74" s="29">
        <f t="shared" si="4"/>
        <v>0</v>
      </c>
      <c r="G74" s="3"/>
    </row>
    <row r="75" spans="1:7" s="55" customFormat="1" ht="12.75" customHeight="1" x14ac:dyDescent="0.25">
      <c r="A75" s="4">
        <v>48</v>
      </c>
      <c r="B75" s="7" t="s">
        <v>129</v>
      </c>
      <c r="C75" s="2" t="s">
        <v>113</v>
      </c>
      <c r="D75" s="29">
        <v>1</v>
      </c>
      <c r="E75" s="29"/>
      <c r="F75" s="29">
        <f t="shared" si="4"/>
        <v>0</v>
      </c>
      <c r="G75" s="3"/>
    </row>
    <row r="76" spans="1:7" ht="12.75" customHeight="1" x14ac:dyDescent="0.25">
      <c r="A76" s="4">
        <v>49</v>
      </c>
      <c r="B76" s="7" t="s">
        <v>76</v>
      </c>
      <c r="C76" s="2" t="s">
        <v>2</v>
      </c>
      <c r="D76" s="26">
        <f>13+1+6</f>
        <v>20</v>
      </c>
      <c r="E76" s="29"/>
      <c r="F76" s="29">
        <f t="shared" si="4"/>
        <v>0</v>
      </c>
      <c r="G76" s="3"/>
    </row>
    <row r="77" spans="1:7" ht="12.75" customHeight="1" x14ac:dyDescent="0.25">
      <c r="A77" s="4">
        <v>50</v>
      </c>
      <c r="B77" s="7" t="s">
        <v>130</v>
      </c>
      <c r="C77" s="2" t="s">
        <v>2</v>
      </c>
      <c r="D77" s="26">
        <v>2</v>
      </c>
      <c r="E77" s="29"/>
      <c r="F77" s="29">
        <f t="shared" si="4"/>
        <v>0</v>
      </c>
      <c r="G77" s="3"/>
    </row>
    <row r="78" spans="1:7" ht="12.75" customHeight="1" x14ac:dyDescent="0.25">
      <c r="A78" s="4">
        <v>51</v>
      </c>
      <c r="B78" s="7" t="s">
        <v>70</v>
      </c>
      <c r="C78" s="2" t="s">
        <v>7</v>
      </c>
      <c r="D78" s="26">
        <v>73</v>
      </c>
      <c r="E78" s="29"/>
      <c r="F78" s="29">
        <f t="shared" si="4"/>
        <v>0</v>
      </c>
      <c r="G78" s="3"/>
    </row>
    <row r="79" spans="1:7" ht="12.75" customHeight="1" x14ac:dyDescent="0.25">
      <c r="A79" s="4">
        <v>52</v>
      </c>
      <c r="B79" s="7" t="s">
        <v>69</v>
      </c>
      <c r="C79" s="2" t="s">
        <v>7</v>
      </c>
      <c r="D79" s="26">
        <v>18</v>
      </c>
      <c r="E79" s="29"/>
      <c r="F79" s="29">
        <f t="shared" si="4"/>
        <v>0</v>
      </c>
      <c r="G79" s="3"/>
    </row>
    <row r="80" spans="1:7" ht="12.75" customHeight="1" x14ac:dyDescent="0.25">
      <c r="A80" s="4"/>
      <c r="B80" s="7"/>
      <c r="C80" s="2"/>
      <c r="D80" s="26"/>
      <c r="E80" s="29"/>
      <c r="F80" s="29"/>
      <c r="G80" s="3"/>
    </row>
    <row r="81" spans="1:7" x14ac:dyDescent="0.25">
      <c r="A81" s="61" t="s">
        <v>40</v>
      </c>
      <c r="B81" s="62"/>
      <c r="C81" s="62"/>
      <c r="D81" s="62"/>
      <c r="E81" s="62"/>
      <c r="F81" s="63"/>
      <c r="G81" s="8">
        <f>SUM(F63:F80)</f>
        <v>0</v>
      </c>
    </row>
    <row r="82" spans="1:7" x14ac:dyDescent="0.25">
      <c r="A82" s="4"/>
      <c r="B82" s="52" t="s">
        <v>41</v>
      </c>
      <c r="C82" s="2"/>
      <c r="D82" s="29"/>
      <c r="E82" s="29"/>
      <c r="F82" s="29"/>
      <c r="G82" s="3"/>
    </row>
    <row r="83" spans="1:7" x14ac:dyDescent="0.25">
      <c r="A83" s="4">
        <v>53</v>
      </c>
      <c r="B83" s="7" t="s">
        <v>65</v>
      </c>
      <c r="C83" s="2" t="s">
        <v>7</v>
      </c>
      <c r="D83" s="26">
        <v>6204</v>
      </c>
      <c r="E83" s="29"/>
      <c r="F83" s="29">
        <f>+D83*E83</f>
        <v>0</v>
      </c>
      <c r="G83" s="3"/>
    </row>
    <row r="84" spans="1:7" x14ac:dyDescent="0.25">
      <c r="A84" s="4">
        <v>54</v>
      </c>
      <c r="B84" s="7" t="s">
        <v>57</v>
      </c>
      <c r="C84" s="2" t="s">
        <v>7</v>
      </c>
      <c r="D84" s="26">
        <v>5671</v>
      </c>
      <c r="E84" s="29"/>
      <c r="F84" s="29">
        <f t="shared" ref="F84:F86" si="5">+D84*E84</f>
        <v>0</v>
      </c>
      <c r="G84" s="3"/>
    </row>
    <row r="85" spans="1:7" x14ac:dyDescent="0.25">
      <c r="A85" s="4">
        <v>55</v>
      </c>
      <c r="B85" s="7" t="s">
        <v>131</v>
      </c>
      <c r="C85" s="2" t="s">
        <v>7</v>
      </c>
      <c r="D85" s="26">
        <v>1547</v>
      </c>
      <c r="E85" s="29"/>
      <c r="F85" s="29">
        <f t="shared" si="5"/>
        <v>0</v>
      </c>
      <c r="G85" s="3"/>
    </row>
    <row r="86" spans="1:7" x14ac:dyDescent="0.25">
      <c r="A86" s="4">
        <v>56</v>
      </c>
      <c r="B86" s="7" t="s">
        <v>14</v>
      </c>
      <c r="C86" s="2" t="s">
        <v>7</v>
      </c>
      <c r="D86" s="26">
        <v>288</v>
      </c>
      <c r="E86" s="29"/>
      <c r="F86" s="29">
        <f t="shared" si="5"/>
        <v>0</v>
      </c>
      <c r="G86" s="3"/>
    </row>
    <row r="87" spans="1:7" x14ac:dyDescent="0.25">
      <c r="A87" s="61" t="s">
        <v>42</v>
      </c>
      <c r="B87" s="62"/>
      <c r="C87" s="62"/>
      <c r="D87" s="62"/>
      <c r="E87" s="62"/>
      <c r="F87" s="63"/>
      <c r="G87" s="8">
        <f>SUM(F82:F86)</f>
        <v>0</v>
      </c>
    </row>
    <row r="88" spans="1:7" x14ac:dyDescent="0.25">
      <c r="A88" s="4"/>
      <c r="B88" s="52" t="s">
        <v>83</v>
      </c>
      <c r="C88" s="2"/>
      <c r="D88" s="29"/>
      <c r="E88" s="29"/>
      <c r="F88" s="29"/>
      <c r="G88" s="3"/>
    </row>
    <row r="89" spans="1:7" x14ac:dyDescent="0.25">
      <c r="A89" s="4">
        <v>57</v>
      </c>
      <c r="B89" s="7" t="s">
        <v>25</v>
      </c>
      <c r="C89" s="5" t="s">
        <v>19</v>
      </c>
      <c r="D89" s="30">
        <v>1</v>
      </c>
      <c r="E89" s="29"/>
      <c r="F89" s="29">
        <f>E89*D89</f>
        <v>0</v>
      </c>
      <c r="G89" s="10"/>
    </row>
    <row r="90" spans="1:7" x14ac:dyDescent="0.25">
      <c r="A90" s="4">
        <v>58</v>
      </c>
      <c r="B90" s="7" t="s">
        <v>26</v>
      </c>
      <c r="C90" s="5" t="s">
        <v>19</v>
      </c>
      <c r="D90" s="30">
        <v>1</v>
      </c>
      <c r="E90" s="29"/>
      <c r="F90" s="29">
        <f t="shared" ref="F90:F96" si="6">E90*D90</f>
        <v>0</v>
      </c>
      <c r="G90" s="10"/>
    </row>
    <row r="91" spans="1:7" x14ac:dyDescent="0.25">
      <c r="A91" s="4">
        <v>59</v>
      </c>
      <c r="B91" s="7" t="s">
        <v>18</v>
      </c>
      <c r="C91" s="2" t="s">
        <v>2</v>
      </c>
      <c r="D91" s="26">
        <v>70</v>
      </c>
      <c r="E91" s="29"/>
      <c r="F91" s="29">
        <f t="shared" si="6"/>
        <v>0</v>
      </c>
      <c r="G91" s="3"/>
    </row>
    <row r="92" spans="1:7" x14ac:dyDescent="0.25">
      <c r="A92" s="4">
        <v>60</v>
      </c>
      <c r="B92" s="7" t="s">
        <v>20</v>
      </c>
      <c r="C92" s="2" t="s">
        <v>2</v>
      </c>
      <c r="D92" s="26">
        <f>12+14</f>
        <v>26</v>
      </c>
      <c r="E92" s="29"/>
      <c r="F92" s="29">
        <f t="shared" si="6"/>
        <v>0</v>
      </c>
      <c r="G92" s="3"/>
    </row>
    <row r="93" spans="1:7" x14ac:dyDescent="0.25">
      <c r="A93" s="4">
        <v>61</v>
      </c>
      <c r="B93" s="23" t="s">
        <v>66</v>
      </c>
      <c r="C93" s="2" t="s">
        <v>2</v>
      </c>
      <c r="D93" s="26">
        <v>34</v>
      </c>
      <c r="E93" s="29"/>
      <c r="F93" s="29">
        <f t="shared" si="6"/>
        <v>0</v>
      </c>
      <c r="G93" s="3"/>
    </row>
    <row r="94" spans="1:7" x14ac:dyDescent="0.25">
      <c r="A94" s="4">
        <v>62</v>
      </c>
      <c r="B94" s="7" t="s">
        <v>43</v>
      </c>
      <c r="C94" s="2" t="s">
        <v>2</v>
      </c>
      <c r="D94" s="26">
        <v>100</v>
      </c>
      <c r="E94" s="29"/>
      <c r="F94" s="29">
        <f>E94*D94</f>
        <v>0</v>
      </c>
      <c r="G94" s="3"/>
    </row>
    <row r="95" spans="1:7" x14ac:dyDescent="0.25">
      <c r="A95" s="4">
        <v>63</v>
      </c>
      <c r="B95" s="7" t="s">
        <v>132</v>
      </c>
      <c r="C95" s="2" t="s">
        <v>2</v>
      </c>
      <c r="D95" s="26">
        <v>60</v>
      </c>
      <c r="E95" s="29"/>
      <c r="F95" s="29">
        <f>E95*D95</f>
        <v>0</v>
      </c>
      <c r="G95" s="3"/>
    </row>
    <row r="96" spans="1:7" ht="15.75" customHeight="1" x14ac:dyDescent="0.25">
      <c r="A96" s="4">
        <v>64</v>
      </c>
      <c r="B96" s="7" t="s">
        <v>98</v>
      </c>
      <c r="C96" s="2" t="s">
        <v>2</v>
      </c>
      <c r="D96" s="26">
        <v>48</v>
      </c>
      <c r="E96" s="29"/>
      <c r="F96" s="29">
        <f t="shared" si="6"/>
        <v>0</v>
      </c>
      <c r="G96" s="3"/>
    </row>
    <row r="97" spans="1:7" ht="15.75" customHeight="1" x14ac:dyDescent="0.25">
      <c r="A97" s="4">
        <v>65</v>
      </c>
      <c r="B97" s="7" t="s">
        <v>27</v>
      </c>
      <c r="C97" s="2" t="s">
        <v>2</v>
      </c>
      <c r="D97" s="32">
        <v>28</v>
      </c>
      <c r="E97" s="29"/>
      <c r="F97" s="29">
        <f>E97*D97</f>
        <v>0</v>
      </c>
      <c r="G97" s="3"/>
    </row>
    <row r="98" spans="1:7" ht="15.75" customHeight="1" x14ac:dyDescent="0.25">
      <c r="A98" s="4">
        <v>66</v>
      </c>
      <c r="B98" s="7" t="s">
        <v>67</v>
      </c>
      <c r="C98" s="5" t="s">
        <v>6</v>
      </c>
      <c r="D98" s="30">
        <v>700</v>
      </c>
      <c r="E98" s="29"/>
      <c r="F98" s="29">
        <f>E98*D98</f>
        <v>0</v>
      </c>
      <c r="G98" s="3"/>
    </row>
    <row r="99" spans="1:7" ht="15.75" customHeight="1" x14ac:dyDescent="0.25">
      <c r="A99" s="4">
        <v>67</v>
      </c>
      <c r="B99" s="7" t="s">
        <v>133</v>
      </c>
      <c r="C99" s="5" t="s">
        <v>2</v>
      </c>
      <c r="D99" s="30">
        <f>4+6</f>
        <v>10</v>
      </c>
      <c r="E99" s="29"/>
      <c r="F99" s="29">
        <f t="shared" ref="F99:F103" si="7">E99*D99</f>
        <v>0</v>
      </c>
      <c r="G99" s="3"/>
    </row>
    <row r="100" spans="1:7" ht="15.75" customHeight="1" x14ac:dyDescent="0.25">
      <c r="A100" s="4">
        <v>68</v>
      </c>
      <c r="B100" s="7" t="s">
        <v>97</v>
      </c>
      <c r="C100" s="5" t="s">
        <v>2</v>
      </c>
      <c r="D100" s="30">
        <v>10</v>
      </c>
      <c r="E100" s="29"/>
      <c r="F100" s="29">
        <f t="shared" si="7"/>
        <v>0</v>
      </c>
      <c r="G100" s="3"/>
    </row>
    <row r="101" spans="1:7" ht="15.75" customHeight="1" x14ac:dyDescent="0.25">
      <c r="A101" s="4">
        <v>69</v>
      </c>
      <c r="B101" s="7" t="s">
        <v>134</v>
      </c>
      <c r="C101" s="5" t="s">
        <v>2</v>
      </c>
      <c r="D101" s="30">
        <v>12</v>
      </c>
      <c r="E101" s="29"/>
      <c r="F101" s="29">
        <f t="shared" si="7"/>
        <v>0</v>
      </c>
      <c r="G101" s="3"/>
    </row>
    <row r="102" spans="1:7" ht="15.75" customHeight="1" x14ac:dyDescent="0.25">
      <c r="A102" s="4">
        <v>70</v>
      </c>
      <c r="B102" s="7" t="s">
        <v>99</v>
      </c>
      <c r="C102" s="5" t="s">
        <v>2</v>
      </c>
      <c r="D102" s="30">
        <v>2</v>
      </c>
      <c r="E102" s="29"/>
      <c r="F102" s="29">
        <f t="shared" si="7"/>
        <v>0</v>
      </c>
      <c r="G102" s="3"/>
    </row>
    <row r="103" spans="1:7" ht="15.75" customHeight="1" x14ac:dyDescent="0.25">
      <c r="A103" s="4">
        <v>71</v>
      </c>
      <c r="B103" s="7" t="s">
        <v>100</v>
      </c>
      <c r="C103" s="5" t="s">
        <v>2</v>
      </c>
      <c r="D103" s="30">
        <v>4</v>
      </c>
      <c r="E103" s="29"/>
      <c r="F103" s="29">
        <f t="shared" si="7"/>
        <v>0</v>
      </c>
      <c r="G103" s="3"/>
    </row>
    <row r="104" spans="1:7" ht="15.75" customHeight="1" x14ac:dyDescent="0.25">
      <c r="A104" s="61" t="s">
        <v>59</v>
      </c>
      <c r="B104" s="62"/>
      <c r="C104" s="62"/>
      <c r="D104" s="62"/>
      <c r="E104" s="62"/>
      <c r="F104" s="63"/>
      <c r="G104" s="8">
        <f>SUM(F89:F103)</f>
        <v>0</v>
      </c>
    </row>
    <row r="105" spans="1:7" x14ac:dyDescent="0.25">
      <c r="A105" s="4"/>
      <c r="B105" s="25" t="s">
        <v>104</v>
      </c>
      <c r="C105" s="5"/>
      <c r="D105" s="30"/>
      <c r="E105" s="29"/>
      <c r="F105" s="29"/>
      <c r="G105" s="10"/>
    </row>
    <row r="106" spans="1:7" x14ac:dyDescent="0.25">
      <c r="A106" s="4"/>
      <c r="B106" s="53" t="s">
        <v>102</v>
      </c>
      <c r="C106" s="5"/>
      <c r="D106" s="30"/>
      <c r="E106" s="29"/>
      <c r="F106" s="29"/>
      <c r="G106" s="10"/>
    </row>
    <row r="107" spans="1:7" ht="31.5" customHeight="1" x14ac:dyDescent="0.25">
      <c r="A107" s="15">
        <v>72</v>
      </c>
      <c r="B107" s="46" t="s">
        <v>75</v>
      </c>
      <c r="C107" s="45" t="s">
        <v>19</v>
      </c>
      <c r="D107" s="33">
        <v>1</v>
      </c>
      <c r="E107" s="29"/>
      <c r="F107" s="29">
        <f t="shared" ref="F107:F116" si="8">+D107*E107</f>
        <v>0</v>
      </c>
      <c r="G107" s="47"/>
    </row>
    <row r="108" spans="1:7" x14ac:dyDescent="0.25">
      <c r="A108" s="4">
        <v>73</v>
      </c>
      <c r="B108" s="7" t="s">
        <v>135</v>
      </c>
      <c r="C108" s="5"/>
      <c r="D108" s="33"/>
      <c r="E108" s="29"/>
      <c r="F108" s="29">
        <f t="shared" si="8"/>
        <v>0</v>
      </c>
      <c r="G108" s="10"/>
    </row>
    <row r="109" spans="1:7" x14ac:dyDescent="0.25">
      <c r="A109" s="4"/>
      <c r="B109" s="7" t="s">
        <v>85</v>
      </c>
      <c r="C109" s="5" t="s">
        <v>2</v>
      </c>
      <c r="D109" s="33">
        <v>11</v>
      </c>
      <c r="E109" s="29"/>
      <c r="F109" s="29">
        <f t="shared" si="8"/>
        <v>0</v>
      </c>
      <c r="G109" s="10"/>
    </row>
    <row r="110" spans="1:7" x14ac:dyDescent="0.25">
      <c r="A110" s="4"/>
      <c r="B110" s="7" t="s">
        <v>86</v>
      </c>
      <c r="C110" s="5" t="s">
        <v>2</v>
      </c>
      <c r="D110" s="33">
        <v>18</v>
      </c>
      <c r="E110" s="29"/>
      <c r="F110" s="29">
        <f t="shared" si="8"/>
        <v>0</v>
      </c>
      <c r="G110" s="10"/>
    </row>
    <row r="111" spans="1:7" x14ac:dyDescent="0.25">
      <c r="A111" s="4"/>
      <c r="B111" s="7" t="s">
        <v>87</v>
      </c>
      <c r="C111" s="5" t="s">
        <v>2</v>
      </c>
      <c r="D111" s="33">
        <v>22</v>
      </c>
      <c r="E111" s="29"/>
      <c r="F111" s="29">
        <f t="shared" si="8"/>
        <v>0</v>
      </c>
      <c r="G111" s="10"/>
    </row>
    <row r="112" spans="1:7" x14ac:dyDescent="0.25">
      <c r="A112" s="4">
        <v>74</v>
      </c>
      <c r="B112" s="7" t="s">
        <v>136</v>
      </c>
      <c r="C112" s="5" t="s">
        <v>6</v>
      </c>
      <c r="D112" s="33">
        <v>70</v>
      </c>
      <c r="E112" s="29"/>
      <c r="F112" s="29">
        <f t="shared" si="8"/>
        <v>0</v>
      </c>
      <c r="G112" s="10"/>
    </row>
    <row r="113" spans="1:7" x14ac:dyDescent="0.25">
      <c r="A113" s="4">
        <v>75</v>
      </c>
      <c r="B113" s="7" t="s">
        <v>137</v>
      </c>
      <c r="C113" s="5" t="s">
        <v>6</v>
      </c>
      <c r="D113" s="33">
        <v>120</v>
      </c>
      <c r="E113" s="29"/>
      <c r="F113" s="29">
        <f t="shared" si="8"/>
        <v>0</v>
      </c>
      <c r="G113" s="10"/>
    </row>
    <row r="114" spans="1:7" x14ac:dyDescent="0.25">
      <c r="A114" s="4">
        <v>76</v>
      </c>
      <c r="B114" s="7" t="s">
        <v>73</v>
      </c>
      <c r="C114" s="5" t="s">
        <v>6</v>
      </c>
      <c r="D114" s="33">
        <v>71</v>
      </c>
      <c r="E114" s="29"/>
      <c r="F114" s="29">
        <f t="shared" si="8"/>
        <v>0</v>
      </c>
      <c r="G114" s="10"/>
    </row>
    <row r="115" spans="1:7" x14ac:dyDescent="0.25">
      <c r="A115" s="4">
        <v>77</v>
      </c>
      <c r="B115" s="7" t="s">
        <v>74</v>
      </c>
      <c r="C115" s="5" t="s">
        <v>6</v>
      </c>
      <c r="D115" s="33">
        <v>71</v>
      </c>
      <c r="E115" s="29"/>
      <c r="F115" s="29">
        <f t="shared" si="8"/>
        <v>0</v>
      </c>
      <c r="G115" s="10"/>
    </row>
    <row r="116" spans="1:7" x14ac:dyDescent="0.25">
      <c r="A116" s="4">
        <v>78</v>
      </c>
      <c r="B116" s="7" t="s">
        <v>81</v>
      </c>
      <c r="C116" s="5" t="s">
        <v>6</v>
      </c>
      <c r="D116" s="33">
        <v>18</v>
      </c>
      <c r="E116" s="29"/>
      <c r="F116" s="29">
        <f t="shared" si="8"/>
        <v>0</v>
      </c>
      <c r="G116" s="10"/>
    </row>
    <row r="117" spans="1:7" x14ac:dyDescent="0.25">
      <c r="A117" s="4"/>
      <c r="B117" s="54" t="s">
        <v>103</v>
      </c>
      <c r="C117" s="5"/>
      <c r="D117" s="33"/>
      <c r="E117" s="29"/>
      <c r="F117" s="29"/>
      <c r="G117" s="10"/>
    </row>
    <row r="118" spans="1:7" x14ac:dyDescent="0.25">
      <c r="A118" s="4">
        <v>79</v>
      </c>
      <c r="B118" s="7" t="s">
        <v>108</v>
      </c>
      <c r="C118" s="5" t="s">
        <v>31</v>
      </c>
      <c r="D118" s="30">
        <v>1</v>
      </c>
      <c r="E118" s="29"/>
      <c r="F118" s="29">
        <f>D118*E118</f>
        <v>0</v>
      </c>
      <c r="G118" s="10"/>
    </row>
    <row r="119" spans="1:7" ht="23.25" x14ac:dyDescent="0.25">
      <c r="A119" s="4">
        <v>80</v>
      </c>
      <c r="B119" s="7" t="s">
        <v>138</v>
      </c>
      <c r="C119" s="45" t="s">
        <v>19</v>
      </c>
      <c r="D119" s="30">
        <v>1</v>
      </c>
      <c r="E119" s="29"/>
      <c r="F119" s="29"/>
      <c r="G119" s="10"/>
    </row>
    <row r="120" spans="1:7" x14ac:dyDescent="0.25">
      <c r="A120" s="4">
        <v>81</v>
      </c>
      <c r="B120" s="7" t="s">
        <v>139</v>
      </c>
      <c r="C120" s="5" t="s">
        <v>6</v>
      </c>
      <c r="D120" s="30">
        <v>110</v>
      </c>
      <c r="E120" s="29"/>
      <c r="F120" s="29">
        <f>D120*E120</f>
        <v>0</v>
      </c>
      <c r="G120" s="10"/>
    </row>
    <row r="121" spans="1:7" x14ac:dyDescent="0.25">
      <c r="A121" s="4">
        <v>82</v>
      </c>
      <c r="B121" s="7" t="s">
        <v>148</v>
      </c>
      <c r="C121" s="5" t="s">
        <v>6</v>
      </c>
      <c r="D121" s="33">
        <v>240</v>
      </c>
      <c r="E121" s="29"/>
      <c r="F121" s="29">
        <f>D121*E121</f>
        <v>0</v>
      </c>
      <c r="G121" s="10"/>
    </row>
    <row r="122" spans="1:7" x14ac:dyDescent="0.25">
      <c r="A122" s="4">
        <v>83</v>
      </c>
      <c r="B122" s="7" t="s">
        <v>91</v>
      </c>
      <c r="C122" s="5" t="s">
        <v>2</v>
      </c>
      <c r="D122" s="30">
        <v>2</v>
      </c>
      <c r="E122" s="29"/>
      <c r="F122" s="29"/>
      <c r="G122" s="10"/>
    </row>
    <row r="123" spans="1:7" x14ac:dyDescent="0.25">
      <c r="A123" s="4">
        <v>84</v>
      </c>
      <c r="B123" s="7" t="s">
        <v>140</v>
      </c>
      <c r="C123" s="5" t="s">
        <v>2</v>
      </c>
      <c r="D123" s="33">
        <v>8</v>
      </c>
      <c r="E123" s="29"/>
      <c r="F123" s="29"/>
      <c r="G123" s="10"/>
    </row>
    <row r="124" spans="1:7" x14ac:dyDescent="0.25">
      <c r="A124" s="4">
        <v>85</v>
      </c>
      <c r="B124" s="7" t="s">
        <v>141</v>
      </c>
      <c r="C124" s="5" t="s">
        <v>2</v>
      </c>
      <c r="D124" s="30">
        <v>15</v>
      </c>
      <c r="E124" s="29"/>
      <c r="F124" s="29"/>
      <c r="G124" s="10"/>
    </row>
    <row r="125" spans="1:7" x14ac:dyDescent="0.25">
      <c r="A125" s="4">
        <v>86</v>
      </c>
      <c r="B125" s="7" t="s">
        <v>142</v>
      </c>
      <c r="C125" s="5" t="s">
        <v>2</v>
      </c>
      <c r="D125" s="33">
        <v>5</v>
      </c>
      <c r="E125" s="29"/>
      <c r="F125" s="29"/>
      <c r="G125" s="10"/>
    </row>
    <row r="126" spans="1:7" x14ac:dyDescent="0.25">
      <c r="A126" s="4">
        <v>87</v>
      </c>
      <c r="B126" s="7" t="s">
        <v>101</v>
      </c>
      <c r="C126" s="5" t="s">
        <v>2</v>
      </c>
      <c r="D126" s="33">
        <v>3</v>
      </c>
      <c r="E126" s="29"/>
      <c r="F126" s="29"/>
      <c r="G126" s="10"/>
    </row>
    <row r="127" spans="1:7" x14ac:dyDescent="0.25">
      <c r="A127" s="4">
        <v>88</v>
      </c>
      <c r="B127" s="7" t="s">
        <v>143</v>
      </c>
      <c r="C127" s="5" t="s">
        <v>2</v>
      </c>
      <c r="D127" s="33">
        <v>10</v>
      </c>
      <c r="E127" s="29"/>
      <c r="F127" s="29"/>
      <c r="G127" s="10"/>
    </row>
    <row r="128" spans="1:7" x14ac:dyDescent="0.25">
      <c r="A128" s="4">
        <v>89</v>
      </c>
      <c r="B128" s="7" t="s">
        <v>144</v>
      </c>
      <c r="C128" s="5" t="s">
        <v>2</v>
      </c>
      <c r="D128" s="33">
        <v>2</v>
      </c>
      <c r="E128" s="29"/>
      <c r="F128" s="29"/>
      <c r="G128" s="10"/>
    </row>
    <row r="129" spans="1:7" x14ac:dyDescent="0.25">
      <c r="A129" s="4">
        <v>90</v>
      </c>
      <c r="B129" s="7" t="s">
        <v>145</v>
      </c>
      <c r="C129" s="5" t="s">
        <v>2</v>
      </c>
      <c r="D129" s="33">
        <v>2</v>
      </c>
      <c r="E129" s="29"/>
      <c r="F129" s="29"/>
      <c r="G129" s="10"/>
    </row>
    <row r="130" spans="1:7" x14ac:dyDescent="0.25">
      <c r="A130" s="4"/>
      <c r="B130" s="48" t="s">
        <v>105</v>
      </c>
      <c r="C130" s="5"/>
      <c r="D130" s="33"/>
      <c r="E130" s="29"/>
      <c r="F130" s="29"/>
      <c r="G130" s="10"/>
    </row>
    <row r="131" spans="1:7" x14ac:dyDescent="0.25">
      <c r="A131" s="4">
        <v>91</v>
      </c>
      <c r="B131" s="7" t="s">
        <v>82</v>
      </c>
      <c r="C131" s="5" t="s">
        <v>2</v>
      </c>
      <c r="D131" s="33">
        <v>3</v>
      </c>
      <c r="E131" s="29"/>
      <c r="F131" s="29"/>
      <c r="G131" s="10"/>
    </row>
    <row r="132" spans="1:7" x14ac:dyDescent="0.25">
      <c r="A132" s="4"/>
      <c r="B132" s="6" t="s">
        <v>106</v>
      </c>
      <c r="C132" s="5"/>
      <c r="D132" s="33"/>
      <c r="E132" s="29"/>
      <c r="F132" s="29"/>
      <c r="G132" s="10"/>
    </row>
    <row r="133" spans="1:7" x14ac:dyDescent="0.25">
      <c r="A133" s="4">
        <v>92</v>
      </c>
      <c r="B133" s="7" t="s">
        <v>146</v>
      </c>
      <c r="C133" s="5" t="s">
        <v>2</v>
      </c>
      <c r="D133" s="33">
        <v>4</v>
      </c>
      <c r="E133" s="29"/>
      <c r="F133" s="29"/>
      <c r="G133" s="10"/>
    </row>
    <row r="134" spans="1:7" x14ac:dyDescent="0.25">
      <c r="A134" s="4">
        <v>93</v>
      </c>
      <c r="B134" s="7" t="s">
        <v>147</v>
      </c>
      <c r="C134" s="5" t="s">
        <v>2</v>
      </c>
      <c r="D134" s="33">
        <v>6</v>
      </c>
      <c r="E134" s="29"/>
      <c r="F134" s="29">
        <f t="shared" ref="F134" si="9">+D134*E134</f>
        <v>0</v>
      </c>
      <c r="G134" s="10"/>
    </row>
    <row r="135" spans="1:7" x14ac:dyDescent="0.25">
      <c r="A135" s="61" t="s">
        <v>107</v>
      </c>
      <c r="B135" s="62"/>
      <c r="C135" s="62"/>
      <c r="D135" s="62"/>
      <c r="E135" s="62"/>
      <c r="F135" s="63"/>
      <c r="G135" s="8"/>
    </row>
    <row r="136" spans="1:7" x14ac:dyDescent="0.25">
      <c r="A136" s="4"/>
      <c r="B136" s="52" t="s">
        <v>93</v>
      </c>
      <c r="C136" s="5"/>
      <c r="D136" s="30"/>
      <c r="E136" s="29"/>
      <c r="F136" s="29"/>
      <c r="G136" s="10"/>
    </row>
    <row r="137" spans="1:7" x14ac:dyDescent="0.25">
      <c r="A137" s="49">
        <v>94</v>
      </c>
      <c r="B137" s="23" t="s">
        <v>45</v>
      </c>
      <c r="C137" s="50" t="s">
        <v>7</v>
      </c>
      <c r="D137" s="33">
        <v>568</v>
      </c>
      <c r="E137" s="26"/>
      <c r="F137" s="26">
        <f>E137*D137</f>
        <v>0</v>
      </c>
      <c r="G137" s="51"/>
    </row>
    <row r="138" spans="1:7" x14ac:dyDescent="0.25">
      <c r="A138" s="49">
        <v>95</v>
      </c>
      <c r="B138" s="23" t="s">
        <v>89</v>
      </c>
      <c r="C138" s="50" t="s">
        <v>2</v>
      </c>
      <c r="D138" s="33">
        <v>40</v>
      </c>
      <c r="E138" s="26"/>
      <c r="F138" s="26">
        <f t="shared" ref="F138:F140" si="10">E138*D138</f>
        <v>0</v>
      </c>
      <c r="G138" s="51"/>
    </row>
    <row r="139" spans="1:7" x14ac:dyDescent="0.25">
      <c r="A139" s="49">
        <v>96</v>
      </c>
      <c r="B139" s="23" t="s">
        <v>90</v>
      </c>
      <c r="C139" s="50" t="s">
        <v>2</v>
      </c>
      <c r="D139" s="33">
        <v>10</v>
      </c>
      <c r="E139" s="26"/>
      <c r="F139" s="26">
        <f>E139*D139</f>
        <v>0</v>
      </c>
      <c r="G139" s="51"/>
    </row>
    <row r="140" spans="1:7" x14ac:dyDescent="0.25">
      <c r="A140" s="49">
        <v>97</v>
      </c>
      <c r="B140" s="23" t="s">
        <v>109</v>
      </c>
      <c r="C140" s="50" t="s">
        <v>7</v>
      </c>
      <c r="D140" s="33">
        <v>250</v>
      </c>
      <c r="E140" s="26"/>
      <c r="F140" s="26">
        <f t="shared" si="10"/>
        <v>0</v>
      </c>
      <c r="G140" s="51"/>
    </row>
    <row r="141" spans="1:7" ht="15.75" thickBot="1" x14ac:dyDescent="0.3">
      <c r="A141" s="61" t="s">
        <v>46</v>
      </c>
      <c r="B141" s="64"/>
      <c r="C141" s="64"/>
      <c r="D141" s="64"/>
      <c r="E141" s="64"/>
      <c r="F141" s="65"/>
      <c r="G141" s="19">
        <f>SUM(F137:F140)</f>
        <v>0</v>
      </c>
    </row>
    <row r="142" spans="1:7" x14ac:dyDescent="0.25">
      <c r="A142" s="17"/>
      <c r="B142" s="66" t="s">
        <v>15</v>
      </c>
      <c r="C142" s="67"/>
      <c r="D142" s="67"/>
      <c r="E142" s="67"/>
      <c r="F142" s="67"/>
      <c r="G142" s="20">
        <f>SUM(G24:G141)</f>
        <v>0</v>
      </c>
    </row>
    <row r="143" spans="1:7" x14ac:dyDescent="0.25">
      <c r="A143" s="17"/>
      <c r="B143" s="68" t="s">
        <v>16</v>
      </c>
      <c r="C143" s="69"/>
      <c r="D143" s="69"/>
      <c r="E143" s="69"/>
      <c r="F143" s="69"/>
      <c r="G143" s="21">
        <f>G142*20%</f>
        <v>0</v>
      </c>
    </row>
    <row r="144" spans="1:7" ht="15.75" thickBot="1" x14ac:dyDescent="0.3">
      <c r="A144" s="18"/>
      <c r="B144" s="59" t="s">
        <v>17</v>
      </c>
      <c r="C144" s="60"/>
      <c r="D144" s="60"/>
      <c r="E144" s="60"/>
      <c r="F144" s="60"/>
      <c r="G144" s="22">
        <f>G142+G143</f>
        <v>0</v>
      </c>
    </row>
    <row r="145" spans="7:7" x14ac:dyDescent="0.25">
      <c r="G145" s="57"/>
    </row>
    <row r="146" spans="7:7" x14ac:dyDescent="0.25">
      <c r="G146" s="58"/>
    </row>
    <row r="147" spans="7:7" x14ac:dyDescent="0.25">
      <c r="G147" s="57"/>
    </row>
    <row r="148" spans="7:7" x14ac:dyDescent="0.25">
      <c r="G148" s="58"/>
    </row>
    <row r="149" spans="7:7" x14ac:dyDescent="0.25">
      <c r="G149">
        <f>+G148/1.2</f>
        <v>0</v>
      </c>
    </row>
  </sheetData>
  <mergeCells count="21">
    <mergeCell ref="A81:F81"/>
    <mergeCell ref="A5:G5"/>
    <mergeCell ref="A7:G7"/>
    <mergeCell ref="A8:A9"/>
    <mergeCell ref="B8:B9"/>
    <mergeCell ref="C8:C9"/>
    <mergeCell ref="D8:D9"/>
    <mergeCell ref="E8:E9"/>
    <mergeCell ref="F8:G8"/>
    <mergeCell ref="A24:F24"/>
    <mergeCell ref="A37:F37"/>
    <mergeCell ref="A50:F50"/>
    <mergeCell ref="A56:F56"/>
    <mergeCell ref="A60:F60"/>
    <mergeCell ref="B144:F144"/>
    <mergeCell ref="A87:F87"/>
    <mergeCell ref="A104:F104"/>
    <mergeCell ref="A135:F135"/>
    <mergeCell ref="A141:F141"/>
    <mergeCell ref="B142:F142"/>
    <mergeCell ref="B143:F143"/>
  </mergeCells>
  <pageMargins left="0.19685039370078741" right="0.19685039370078741" top="0.43307086614173229" bottom="0.74803149606299213" header="0.43307086614173229" footer="0.59055118110236227"/>
  <pageSetup paperSize="9" scale="92" orientation="portrait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BORDREAU</vt:lpstr>
      <vt:lpstr>BORDREAU!Impression_des_titres</vt:lpstr>
      <vt:lpstr>BORDREAU!Zone_d_impression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2018-09-13T12:40:47Z</dcterms:modified>
</cp:coreProperties>
</file>